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.carvalho\Downloads\"/>
    </mc:Choice>
  </mc:AlternateContent>
  <bookViews>
    <workbookView xWindow="0" yWindow="0" windowWidth="24000" windowHeight="96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7" i="1" l="1"/>
  <c r="I46" i="1" l="1"/>
  <c r="I45" i="1"/>
  <c r="I85" i="1"/>
  <c r="I71" i="1"/>
  <c r="I70" i="1"/>
  <c r="I56" i="1"/>
  <c r="I55" i="1"/>
  <c r="I54" i="1"/>
  <c r="I50" i="1"/>
  <c r="I49" i="1"/>
  <c r="I48" i="1"/>
  <c r="I47" i="1"/>
  <c r="I32" i="1" l="1"/>
  <c r="I19" i="1"/>
  <c r="I34" i="1"/>
  <c r="I27" i="1"/>
  <c r="I31" i="1"/>
  <c r="I30" i="1"/>
  <c r="I29" i="1"/>
  <c r="I40" i="1"/>
  <c r="I38" i="1"/>
  <c r="I14" i="1"/>
  <c r="I12" i="1"/>
  <c r="I11" i="1"/>
  <c r="I10" i="1"/>
  <c r="I9" i="1"/>
  <c r="I8" i="1"/>
  <c r="I7" i="1"/>
  <c r="I87" i="1" l="1"/>
</calcChain>
</file>

<file path=xl/sharedStrings.xml><?xml version="1.0" encoding="utf-8"?>
<sst xmlns="http://schemas.openxmlformats.org/spreadsheetml/2006/main" count="754" uniqueCount="353">
  <si>
    <t>Nº DO PROCESSO SEI</t>
  </si>
  <si>
    <t>SERVIDOR</t>
  </si>
  <si>
    <t>MATRÍCULA Nº</t>
  </si>
  <si>
    <t xml:space="preserve">CARGO </t>
  </si>
  <si>
    <t>LOTAÇÃO</t>
  </si>
  <si>
    <t>VIAGEM A SERVIÇO</t>
  </si>
  <si>
    <t>PERIODO DE  VIAGEM</t>
  </si>
  <si>
    <t>ITINERÁRIO</t>
  </si>
  <si>
    <t>Mês</t>
  </si>
  <si>
    <t>Tipo</t>
  </si>
  <si>
    <t>00040-00008986/2022-31</t>
  </si>
  <si>
    <t>Leonardo Sá dos Santos</t>
  </si>
  <si>
    <t>108.941-2</t>
  </si>
  <si>
    <t>Coordenador de Estudos Economicos</t>
  </si>
  <si>
    <t>SEEC</t>
  </si>
  <si>
    <t>36°REUNIÃO ORDINÁRIA DO COMSEFAZ</t>
  </si>
  <si>
    <t>29 e 31/03/2022</t>
  </si>
  <si>
    <t>BSB/BEL/BSB</t>
  </si>
  <si>
    <t>Nacional</t>
  </si>
  <si>
    <t>00040-00008945/2022-44</t>
  </si>
  <si>
    <t>MARCELO RIBEIRO ALVIM </t>
  </si>
  <si>
    <t>33.630-0</t>
  </si>
  <si>
    <t>SECRETARIO EXECUTIVO DE FAZENDA</t>
  </si>
  <si>
    <t>00040-00007310/2022-20</t>
  </si>
  <si>
    <t>MARICIANA DA SILVA SOUSA</t>
  </si>
  <si>
    <t>275.554-8</t>
  </si>
  <si>
    <t>Assessora Especial</t>
  </si>
  <si>
    <t>AJL</t>
  </si>
  <si>
    <t>Congresso Pregoeiros</t>
  </si>
  <si>
    <t>29 e 10/04/2022</t>
  </si>
  <si>
    <t>BSB/FOZ/BSB</t>
  </si>
  <si>
    <t>Luciana Abdalla Novanta Saenger</t>
  </si>
  <si>
    <t>275.059-7</t>
  </si>
  <si>
    <t>Chefe da AJL</t>
  </si>
  <si>
    <t>DANIEL RIEHL</t>
  </si>
  <si>
    <t>127.608-5</t>
  </si>
  <si>
    <t>Coordenador de Gestão de Suprimentos</t>
  </si>
  <si>
    <t>SCG</t>
  </si>
  <si>
    <t>Flávia Maria Gonzaga</t>
  </si>
  <si>
    <t>175.481-5</t>
  </si>
  <si>
    <t>Coordenador de Análise de Compras</t>
  </si>
  <si>
    <t>Aparecida Nicilde Rodrigues Carvalho</t>
  </si>
  <si>
    <t>278.613-3</t>
  </si>
  <si>
    <t>Coordenadora de Contratação Direta</t>
  </si>
  <si>
    <t>SUAG</t>
  </si>
  <si>
    <t>Rita de Cássia Godinho de Campos</t>
  </si>
  <si>
    <t>0261.427-8</t>
  </si>
  <si>
    <t>Pregoeira</t>
  </si>
  <si>
    <t>Karla Regina da Silva Rocha</t>
  </si>
  <si>
    <t>0274930-0</t>
  </si>
  <si>
    <t>Patrícia Tameirão de Moura Godinho</t>
  </si>
  <si>
    <t> 0039782-2</t>
  </si>
  <si>
    <t>Rita Luiza de Aquino da Silva</t>
  </si>
  <si>
    <t>Gabriela Félix Reis Pereira</t>
  </si>
  <si>
    <t>0043169-9</t>
  </si>
  <si>
    <t>Assessora</t>
  </si>
  <si>
    <t>UCI</t>
  </si>
  <si>
    <t>Silvio Garcia Martins Filho</t>
  </si>
  <si>
    <t>271.926-6</t>
  </si>
  <si>
    <t>Chefe da Unidade de Controle Interno</t>
  </si>
  <si>
    <t>Renata Lisbôa Ribeiro Negrêdo</t>
  </si>
  <si>
    <t>174.665-0</t>
  </si>
  <si>
    <t>SUCORP</t>
  </si>
  <si>
    <t>00040-00011877/2022-09</t>
  </si>
  <si>
    <t>JOSE LUIZ MARQUES BARRETO</t>
  </si>
  <si>
    <t>26.019 - 3</t>
  </si>
  <si>
    <t>AUDITOR DE CONTROLE INTERNO</t>
  </si>
  <si>
    <t>SUCON</t>
  </si>
  <si>
    <t>Encuentro del Foro de Coordinación Presupuestaria</t>
  </si>
  <si>
    <t>04 a 06/05/2022</t>
  </si>
  <si>
    <t>BSB/MAD/BSB</t>
  </si>
  <si>
    <t>Internacional</t>
  </si>
  <si>
    <t>00390-00003596/2022-59</t>
  </si>
  <si>
    <t>Mateus Leandro de Oliveira</t>
  </si>
  <si>
    <t>SEDUH</t>
  </si>
  <si>
    <t>Missão aos Estados Unidos</t>
  </si>
  <si>
    <t>12 a 14/05/2022</t>
  </si>
  <si>
    <t>BSB/DCA/BSB</t>
  </si>
  <si>
    <t>00040-00014754/2022-11</t>
  </si>
  <si>
    <t>WISNEY RAFAEL ALVES DE OLIVEIRA</t>
  </si>
  <si>
    <t>279.261-3</t>
  </si>
  <si>
    <t>Chefe da Unidade de Mensageria, Atendimento e Rede Corporativa</t>
  </si>
  <si>
    <t>SUTIC</t>
  </si>
  <si>
    <t>Missão Abep Estônia</t>
  </si>
  <si>
    <t>09 a 13/05/2022</t>
  </si>
  <si>
    <t>BSB/GRU/BSB</t>
  </si>
  <si>
    <t>00040-00021180/2022-38</t>
  </si>
  <si>
    <t>PATRÍCIA FERREIRA MOTTA CAFÉ</t>
  </si>
  <si>
    <t>46.202-0</t>
  </si>
  <si>
    <t>SECRETARIA EXECUTIVA DE ACOMPANHAMENTO ECONÔMICO</t>
  </si>
  <si>
    <t>SEEC/SEAE</t>
  </si>
  <si>
    <t> 37ª Reunião Ordinária do Comitê de Secretários de Estado da Fazenda</t>
  </si>
  <si>
    <t>29/06 a 01/07/2022</t>
  </si>
  <si>
    <t>BSB/VIT/BSB</t>
  </si>
  <si>
    <t>00040-00021543/2022-35</t>
  </si>
  <si>
    <t>Dilamar Aparecida da Costa Cardoso Dourado</t>
  </si>
  <si>
    <t>174 846-7</t>
  </si>
  <si>
    <t>Diretora de Desenvolvimento de Pessoas</t>
  </si>
  <si>
    <t>80ª Reunião presencial para os representantes do GDFAZ. </t>
  </si>
  <si>
    <t>06 a 08/07/2022</t>
  </si>
  <si>
    <t>BSB/NAT/BSB</t>
  </si>
  <si>
    <t>Ana Maria Borba Samico</t>
  </si>
  <si>
    <t>125.779-X</t>
  </si>
  <si>
    <t>Gerente de Capacitação e Treinamento</t>
  </si>
  <si>
    <t>Rubens Oda</t>
  </si>
  <si>
    <t>125.372-7</t>
  </si>
  <si>
    <t>Analista em Políticas Públicas e Gestão Governamental</t>
  </si>
  <si>
    <t xml:space="preserve"> 00093-00000463/2022-85</t>
  </si>
  <si>
    <t>THIAGO GOMES VALLE NERY</t>
  </si>
  <si>
    <t>271925-8</t>
  </si>
  <si>
    <t>SEORC</t>
  </si>
  <si>
    <t> Visita Técnica para Tratar de PPP, Iluminação Pública</t>
  </si>
  <si>
    <t>13 a 15/07/2022</t>
  </si>
  <si>
    <t>BSB/POA/BSB</t>
  </si>
  <si>
    <t>IVANILDA SOUSA PEREIRA DE MESQUITA</t>
  </si>
  <si>
    <t>25.810-5</t>
  </si>
  <si>
    <t>00040-00026313/2022-62</t>
  </si>
  <si>
    <t>FLORISBERTO FERNANDES DA SILVA</t>
  </si>
  <si>
    <t>33.646-7</t>
  </si>
  <si>
    <t>Subsecretário da Receita</t>
  </si>
  <si>
    <t>SUREC</t>
  </si>
  <si>
    <t>Encontro Nacional de Coordenadores e Administradores Tributários (ENCAT)</t>
  </si>
  <si>
    <t>13 a 16/07/2022</t>
  </si>
  <si>
    <t>José Sarney Filho</t>
  </si>
  <si>
    <t>SEMA</t>
  </si>
  <si>
    <t>275.223-9</t>
  </si>
  <si>
    <t>Chefe da Assessoria de Política e Planejamento</t>
  </si>
  <si>
    <t>BSB/SP/BSB</t>
  </si>
  <si>
    <t>00040-00016114/2022-46</t>
  </si>
  <si>
    <t>1ª ASSEMBLEIA GERAL ORDINÁRIA DA ABRASF DE 2022</t>
  </si>
  <si>
    <t>26 e 27/05/2022</t>
  </si>
  <si>
    <t>MÁRCIA VALÉRIA AYRES SIMI DE CAMARGO</t>
  </si>
  <si>
    <t>110.189-7</t>
  </si>
  <si>
    <t>Auditora-Fiscal do DF</t>
  </si>
  <si>
    <t>00040-00016247/2022-12</t>
  </si>
  <si>
    <t>TÂNIA PEREIRA ALVES MONTEIRO</t>
  </si>
  <si>
    <t>174.595-6</t>
  </si>
  <si>
    <t>Subsecretária de Valorização do Servidor</t>
  </si>
  <si>
    <t>SEQUALI</t>
  </si>
  <si>
    <t>122º Fórum Nacional de Secretários de Estado da Administração</t>
  </si>
  <si>
    <t>09 e 10/06/2022</t>
  </si>
  <si>
    <t>BSB/BH/BSB</t>
  </si>
  <si>
    <t>LUCIANA ABDALLA NOVANTA SAENGER</t>
  </si>
  <si>
    <t> 275.059-7</t>
  </si>
  <si>
    <t>Chefe da Assessoria Jurídico-Legislativa</t>
  </si>
  <si>
    <t>00040-00019693/2022-89</t>
  </si>
  <si>
    <t>22º Congresso de Stress da ISMA-BR</t>
  </si>
  <si>
    <t>21 a 23/06/2022</t>
  </si>
  <si>
    <t>MAVIANE VIEIRA MACHADO RIBEIRO</t>
  </si>
  <si>
    <t>135.578-3</t>
  </si>
  <si>
    <t>GESTOR EM POLÍTICAS PÚBLICAS E GESTÃO GOVERNAMENTAL</t>
  </si>
  <si>
    <t>ANA PAULA DELGADO DE LIMA</t>
  </si>
  <si>
    <t>214367-4</t>
  </si>
  <si>
    <t>MÉDICA DO TRABALHO</t>
  </si>
  <si>
    <t>SUBSAUDE</t>
  </si>
  <si>
    <t>00040-00019873/2022-61</t>
  </si>
  <si>
    <t>RAQUEL ABEN ATHAR DE SOUSA</t>
  </si>
  <si>
    <t>173719-8</t>
  </si>
  <si>
    <t>PPGG</t>
  </si>
  <si>
    <t>EGOV</t>
  </si>
  <si>
    <t>121º Fórum Nacional de Secretários de Estado da Administração</t>
  </si>
  <si>
    <t>00040-00020019/2022-47</t>
  </si>
  <si>
    <t>GASTÃO JOSÉ DE OLIVEIRA RAMOS</t>
  </si>
  <si>
    <t>276039-8</t>
  </si>
  <si>
    <t>Chefe da Assessoria Especial de Transformação Digital </t>
  </si>
  <si>
    <t>Reunião do GTD (Grupo de Transformação Digital) - CONSAD</t>
  </si>
  <si>
    <t>00040-00021002/2022-15</t>
  </si>
  <si>
    <t>Gestora de Políticas Públicas e Gestão Governamental</t>
  </si>
  <si>
    <t>Semana Nacional Sobre A Nova Lei de Licitações</t>
  </si>
  <si>
    <t>37ª Reunião Ordinária do Comitê de Secretários de Estado da Fazenda</t>
  </si>
  <si>
    <t>29 a 01/07/2022</t>
  </si>
  <si>
    <t>00040-00022020/2022-14</t>
  </si>
  <si>
    <t>30/06 a 01/07/2022</t>
  </si>
  <si>
    <t>VALOR DA PASSAGEM</t>
  </si>
  <si>
    <t>00040-00026850/2022-11</t>
  </si>
  <si>
    <t>RONALDO DE OLIVEIRA ANDRADE</t>
  </si>
  <si>
    <t>109.148-4</t>
  </si>
  <si>
    <t>Auditor Fiscal do DF</t>
  </si>
  <si>
    <t>Reunião Técnica Ordinária Anual - 18º ENIF</t>
  </si>
  <si>
    <t>23 a 25/08/2022</t>
  </si>
  <si>
    <t>BSB/JAM/BSB</t>
  </si>
  <si>
    <t>DIEGO MORENO DA ROCHA</t>
  </si>
  <si>
    <t>280.862-5</t>
  </si>
  <si>
    <t>JOÃO FELIPE BELLO</t>
  </si>
  <si>
    <t>32.339-X</t>
  </si>
  <si>
    <t>00040-00028767/2022-78</t>
  </si>
  <si>
    <t>RICARDO TELLES KALUME</t>
  </si>
  <si>
    <t>280.398-4</t>
  </si>
  <si>
    <t> Reunião do GT da NFC-e no âmbito do ENCAT</t>
  </si>
  <si>
    <t>13 a 14/09/2022</t>
  </si>
  <si>
    <t>00040-00023855/2022-83</t>
  </si>
  <si>
    <t>Ailton Bispo dos Santos Júnior</t>
  </si>
  <si>
    <t>127.568-2</t>
  </si>
  <si>
    <t>Assessor Especial</t>
  </si>
  <si>
    <t>ESPII/SPLAN</t>
  </si>
  <si>
    <t> 53ª Reunião da Comissão Fazendária - COGEF</t>
  </si>
  <si>
    <t>14 a 16/09/2022</t>
  </si>
  <si>
    <t>Anna Cristina Cypriano de Oliveira Miguel</t>
  </si>
  <si>
    <t>125.648-3</t>
  </si>
  <si>
    <t>Margareth Coutinho Ruas</t>
  </si>
  <si>
    <t>174.480-1</t>
  </si>
  <si>
    <t>Assessora Especial</t>
  </si>
  <si>
    <t>00040-00030169/2022-69</t>
  </si>
  <si>
    <t>73ª Reunião Ordinária do Grupo de Gestores das Finanças Estaduais</t>
  </si>
  <si>
    <t>12 e 13/09/2022</t>
  </si>
  <si>
    <t>BSB/SLZ/BSB</t>
  </si>
  <si>
    <t>00040-00030435/2022-53</t>
  </si>
  <si>
    <t>LUCIANO CARDOSO DE BARROS FILHO</t>
  </si>
  <si>
    <t> 187.362-8</t>
  </si>
  <si>
    <t>SUTES</t>
  </si>
  <si>
    <t>73a Reunião Ordinária do GEFIN</t>
  </si>
  <si>
    <t>12 a 13/09/2022</t>
  </si>
  <si>
    <t>00040-00032617/2022-69</t>
  </si>
  <si>
    <t> 276.039-8</t>
  </si>
  <si>
    <t>Chefe da Assessoria Especial de Transformação Digital</t>
  </si>
  <si>
    <t> Reunião do GTD (Grupo de Transformação Digital)</t>
  </si>
  <si>
    <t>15 a 16/09/2022</t>
  </si>
  <si>
    <t>BSB/GOI/BSB</t>
  </si>
  <si>
    <t>00040-00030739/2022-11</t>
  </si>
  <si>
    <t>Coordenador da Coordenação de Estudos Econômico-Fiscais</t>
  </si>
  <si>
    <t>SEAE</t>
  </si>
  <si>
    <t>186ª Reunião Ordinária do CONFAZ</t>
  </si>
  <si>
    <t>21 a 23/09/2022</t>
  </si>
  <si>
    <t>BSB/MAC/BSB</t>
  </si>
  <si>
    <t>00040-00031497/2022-82</t>
  </si>
  <si>
    <t>SUBSECRETÁRIO DA RECEITA</t>
  </si>
  <si>
    <t>00390-00008751/2022-23</t>
  </si>
  <si>
    <t>Juliana Machado Coelho</t>
  </si>
  <si>
    <t xml:space="preserve">266.694-2 </t>
  </si>
  <si>
    <t>Secretária Executiva de Gestão e Planejamento do Território</t>
  </si>
  <si>
    <t>III Comitê Setorial de Cidades Sustentáveis e Resilientes</t>
  </si>
  <si>
    <t>26 a 29/09/2022</t>
  </si>
  <si>
    <t>00393-00000864/2022-04</t>
  </si>
  <si>
    <t>273.513-X</t>
  </si>
  <si>
    <t>Secretário de Estado do Meio Ambiente</t>
  </si>
  <si>
    <t>27ª Conferência das Partes das Nações Unidas sobre Mudança do Clima (COP 27)</t>
  </si>
  <si>
    <t>07 a 18/11/2022</t>
  </si>
  <si>
    <t>BSB/EGY/BSB</t>
  </si>
  <si>
    <t> Adriana Sobral Barbosa Mandarino</t>
  </si>
  <si>
    <t>00040-00036951/2022-91</t>
  </si>
  <si>
    <t>Missão Internacional para Paris, Bruxelas e Luxemburgo,</t>
  </si>
  <si>
    <t>05 a 13/11/2022</t>
  </si>
  <si>
    <t>00040-00035113/2022-09</t>
  </si>
  <si>
    <t>ESTEVÃO CAPUTO E OLIVEIRA</t>
  </si>
  <si>
    <t>46.191-1</t>
  </si>
  <si>
    <t>CHEFE DA ASSESSORIA DE MODERNIZAÇÃO DA ADMINISTRAÇÃO FAZENDÁRIA</t>
  </si>
  <si>
    <t>ASMAF</t>
  </si>
  <si>
    <t>54º REUNIÃO ORDINÁRIA DA COGEF</t>
  </si>
  <si>
    <t>07 a 11/11/2022</t>
  </si>
  <si>
    <t>00040-00036658/2022-24</t>
  </si>
  <si>
    <t>Coordenadora Geral da  UCP/DF</t>
  </si>
  <si>
    <t>Coordenador Administrativo-Financeiro UCP/DF</t>
  </si>
  <si>
    <t>Guilherme Torres dos Santos</t>
  </si>
  <si>
    <t>163.297-3</t>
  </si>
  <si>
    <t>Assessor de Planejamento e Monitoramento UCP/DF</t>
  </si>
  <si>
    <t>00040-00035303/2022-18</t>
  </si>
  <si>
    <t>Adelmo Altoé</t>
  </si>
  <si>
    <t>268.857-3</t>
  </si>
  <si>
    <t>Gerente de Monitoramento do ISS</t>
  </si>
  <si>
    <t>61ª Reunião da Câmara Técnica da ABRASF e 3ª Assembleia Geral Ordinária da ABRASF de 2022</t>
  </si>
  <si>
    <t>09 a 11/11/2022</t>
  </si>
  <si>
    <t>BSB/FLO/BSB</t>
  </si>
  <si>
    <t>00040-00033376/2022-75</t>
  </si>
  <si>
    <t>04033-00000011/2022-03</t>
  </si>
  <si>
    <t>Subsecretária de Saúde do Trabalho</t>
  </si>
  <si>
    <t>WORKSHOP Políticas de Atenção à Saúde do Servidor Público</t>
  </si>
  <si>
    <t>05/11/2022</t>
  </si>
  <si>
    <t>BSB/JP/BSB</t>
  </si>
  <si>
    <t>00040-00038178/2022-06</t>
  </si>
  <si>
    <t>Allan Alexandre Mendes Gonçalves</t>
  </si>
  <si>
    <t>271.927-4</t>
  </si>
  <si>
    <t>Auditor de Controle Interno</t>
  </si>
  <si>
    <t>09 a 10/11/2022</t>
  </si>
  <si>
    <t>00040-00035336/2022-68</t>
  </si>
  <si>
    <t>RUDSON DOMINGOS BUENO</t>
  </si>
  <si>
    <t>46.258-6</t>
  </si>
  <si>
    <t>Auditor-Fiscal do DF</t>
  </si>
  <si>
    <t>NUISS/SUREC</t>
  </si>
  <si>
    <t> XXXIII CONGRESSO NACIONAL FENAFIM</t>
  </si>
  <si>
    <t>23 a 25/11/2022</t>
  </si>
  <si>
    <t>Paula Balerini Elias</t>
  </si>
  <si>
    <t>280.608-8</t>
  </si>
  <si>
    <t>Fernando de Azevedo Bezerra</t>
  </si>
  <si>
    <t>112.092-1</t>
  </si>
  <si>
    <t>DANNER ROGÉRIO MARTINS MOREIRA DE BARROS</t>
  </si>
  <si>
    <t>108.999-4</t>
  </si>
  <si>
    <t>00040-00036390/2022-21</t>
  </si>
  <si>
    <t> FLORISBERTO FERNANDES DA SILVA</t>
  </si>
  <si>
    <t>ENCAT 71</t>
  </si>
  <si>
    <t>22 a 26/11/2022</t>
  </si>
  <si>
    <t>SEBASTIÃO LOPES SALLES</t>
  </si>
  <si>
    <t>109.134-4</t>
  </si>
  <si>
    <t>NUDOF/SUREC</t>
  </si>
  <si>
    <t>21 a 24/11/2022</t>
  </si>
  <si>
    <t>LUCIANA SOARES CARREIRO</t>
  </si>
  <si>
    <t>46.342-6</t>
  </si>
  <si>
    <t>COORDENADORA DE FISCALIZAÇÃO TRIBUTÁRIA</t>
  </si>
  <si>
    <t>COFIT/SUREC</t>
  </si>
  <si>
    <t>21 a 28/11/2022</t>
  </si>
  <si>
    <t>SILVINO NOGUEIRA FILHO</t>
  </si>
  <si>
    <t>108.954-4</t>
  </si>
  <si>
    <t>GERENTE DE FISCALIZAÇÃO DE MERCADORIAS EM TRÂNSITO</t>
  </si>
  <si>
    <t>GEFMT/SUREC</t>
  </si>
  <si>
    <t>21 a 26/11/2022</t>
  </si>
  <si>
    <t>MARIA DAS DORES DE MIRANDA VIEIRA</t>
  </si>
  <si>
    <t>32.310-1</t>
  </si>
  <si>
    <t>NUFIT I/SUREC</t>
  </si>
  <si>
    <t>ANA MARIA DE LIMA RODRIGUES</t>
  </si>
  <si>
    <t>46.345-0</t>
  </si>
  <si>
    <t>Gerente de Auditoria Tributária</t>
  </si>
  <si>
    <t>GEAUT/SUREC</t>
  </si>
  <si>
    <t>22 a 28/11/2022</t>
  </si>
  <si>
    <t>POLYANA WERNCKE COAN</t>
  </si>
  <si>
    <t>280.447-6</t>
  </si>
  <si>
    <t>NUAUD III/SUREC</t>
  </si>
  <si>
    <t>DAVILINE BRAVIN SILVA</t>
  </si>
  <si>
    <t>280.384-4</t>
  </si>
  <si>
    <t>GERENTE DE LEGISLAÇÃO</t>
  </si>
  <si>
    <t>GELEG/SUREC</t>
  </si>
  <si>
    <t>04033-00000723/2022-14</t>
  </si>
  <si>
    <t>Vice-Diretora da EGOV</t>
  </si>
  <si>
    <t>Consad no Express Edição Especial "Book de Transição"</t>
  </si>
  <si>
    <t>21 e 22/11/2022</t>
  </si>
  <si>
    <t>04033-00000014/2022-39</t>
  </si>
  <si>
    <t>00040-00036278/2022-90</t>
  </si>
  <si>
    <t>ANA PAULA CARDOSO DA SILVA</t>
  </si>
  <si>
    <t>281907-7</t>
  </si>
  <si>
    <t>SECRETÁRIA-EXECUTIVA DE GESTÃO ADMINISTRATIVA</t>
  </si>
  <si>
    <t>SEGEA</t>
  </si>
  <si>
    <t>04034-00000699/2022-95</t>
  </si>
  <si>
    <t>EPITÁCIO DO NASCIMENTO SOUSA JUNIOR</t>
  </si>
  <si>
    <t>0278833-0</t>
  </si>
  <si>
    <t>Secretário Executivo</t>
  </si>
  <si>
    <t>Prêmio Nacional de Qualidade de Vida</t>
  </si>
  <si>
    <t>30/11 a 02/12/2022</t>
  </si>
  <si>
    <t>SUELDO BARBOSA DE ARAUJO</t>
  </si>
  <si>
    <t> 02802678</t>
  </si>
  <si>
    <t>ASSESSOR ESPECIAL</t>
  </si>
  <si>
    <t>Tânia Pereira Alves Monteiro</t>
  </si>
  <si>
    <t>00040-00038798/2022-37</t>
  </si>
  <si>
    <t>LEONARDO SÁ DOS SANTOS</t>
  </si>
  <si>
    <t>COORDENADOR DA COORDENAÇÃO DE ESTUDOS ECONÔMICO-FISCAIS</t>
  </si>
  <si>
    <t>39ª  Reunião Ordinária do Comsefaz</t>
  </si>
  <si>
    <t>07 a 09/12/2022</t>
  </si>
  <si>
    <t>00040-00038511/2022-79</t>
  </si>
  <si>
    <t> Marcelo Ribeiro Alvim</t>
  </si>
  <si>
    <t>33630-0</t>
  </si>
  <si>
    <t>Secretario  Executivo da Fazenda</t>
  </si>
  <si>
    <t>SEF</t>
  </si>
  <si>
    <t>08 e 09/12/2022</t>
  </si>
  <si>
    <t>04034-00000064/2022-98</t>
  </si>
  <si>
    <t>Diárias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</si>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</sst>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charset val="1"/>
      <scheme val="minor"/>
    </font>
    <font>
      <sz val="11"/>
      <color rgb="FF000000"/>
      <name val="Calibri"/>
      <charset val="1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93">
    <xf numFmtId="0" fontId="0" fillId="0" borderId="0" xfId="0"/>
    <xf numFmtId="0" fontId="8" fillId="0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49" fontId="5" fillId="0" borderId="10" xfId="2" applyNumberFormat="1" applyFont="1" applyFill="1" applyBorder="1" applyAlignment="1">
      <alignment horizontal="center" wrapText="1"/>
    </xf>
    <xf numFmtId="44" fontId="7" fillId="0" borderId="10" xfId="1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wrapText="1"/>
    </xf>
    <xf numFmtId="0" fontId="9" fillId="0" borderId="10" xfId="0" applyFont="1" applyBorder="1" applyAlignment="1">
      <alignment horizontal="center"/>
    </xf>
    <xf numFmtId="14" fontId="8" fillId="0" borderId="10" xfId="0" applyNumberFormat="1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5" fillId="0" borderId="10" xfId="0" applyFont="1" applyFill="1" applyBorder="1" applyAlignment="1">
      <alignment horizontal="center" vertical="top"/>
    </xf>
    <xf numFmtId="49" fontId="8" fillId="0" borderId="10" xfId="2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9" fillId="0" borderId="11" xfId="0" applyFont="1" applyBorder="1"/>
    <xf numFmtId="0" fontId="12" fillId="0" borderId="11" xfId="0" applyFont="1" applyBorder="1"/>
    <xf numFmtId="14" fontId="8" fillId="0" borderId="11" xfId="0" applyNumberFormat="1" applyFont="1" applyBorder="1" applyAlignment="1">
      <alignment wrapText="1"/>
    </xf>
    <xf numFmtId="0" fontId="9" fillId="0" borderId="12" xfId="0" applyFont="1" applyBorder="1"/>
    <xf numFmtId="0" fontId="9" fillId="0" borderId="3" xfId="0" applyFont="1" applyBorder="1"/>
    <xf numFmtId="0" fontId="12" fillId="0" borderId="3" xfId="0" applyFont="1" applyBorder="1"/>
    <xf numFmtId="14" fontId="8" fillId="0" borderId="3" xfId="0" applyNumberFormat="1" applyFont="1" applyBorder="1" applyAlignment="1">
      <alignment wrapText="1"/>
    </xf>
    <xf numFmtId="0" fontId="9" fillId="0" borderId="13" xfId="0" applyFont="1" applyBorder="1"/>
    <xf numFmtId="0" fontId="9" fillId="0" borderId="3" xfId="0" applyFont="1" applyFill="1" applyBorder="1"/>
    <xf numFmtId="0" fontId="12" fillId="0" borderId="3" xfId="0" applyFont="1" applyFill="1" applyBorder="1"/>
    <xf numFmtId="14" fontId="9" fillId="0" borderId="3" xfId="0" applyNumberFormat="1" applyFont="1" applyFill="1" applyBorder="1" applyAlignment="1">
      <alignment wrapText="1"/>
    </xf>
    <xf numFmtId="44" fontId="9" fillId="0" borderId="14" xfId="1" applyFont="1" applyFill="1" applyBorder="1"/>
    <xf numFmtId="0" fontId="9" fillId="0" borderId="11" xfId="0" applyFont="1" applyFill="1" applyBorder="1"/>
    <xf numFmtId="0" fontId="13" fillId="0" borderId="11" xfId="0" applyFont="1" applyFill="1" applyBorder="1"/>
    <xf numFmtId="14" fontId="9" fillId="0" borderId="11" xfId="0" applyNumberFormat="1" applyFont="1" applyFill="1" applyBorder="1" applyAlignment="1">
      <alignment wrapText="1"/>
    </xf>
    <xf numFmtId="0" fontId="0" fillId="0" borderId="10" xfId="0" applyFill="1" applyBorder="1"/>
    <xf numFmtId="0" fontId="6" fillId="0" borderId="10" xfId="0" applyFont="1" applyFill="1" applyBorder="1"/>
    <xf numFmtId="0" fontId="5" fillId="0" borderId="10" xfId="0" applyFont="1" applyFill="1" applyBorder="1"/>
    <xf numFmtId="0" fontId="14" fillId="0" borderId="10" xfId="0" applyFont="1" applyFill="1" applyBorder="1"/>
    <xf numFmtId="49" fontId="5" fillId="0" borderId="10" xfId="2" applyNumberFormat="1" applyFont="1" applyFill="1" applyBorder="1" applyAlignment="1">
      <alignment wrapText="1"/>
    </xf>
    <xf numFmtId="0" fontId="7" fillId="0" borderId="10" xfId="0" applyFont="1" applyFill="1" applyBorder="1"/>
    <xf numFmtId="0" fontId="9" fillId="0" borderId="10" xfId="0" applyFont="1" applyFill="1" applyBorder="1"/>
    <xf numFmtId="49" fontId="6" fillId="0" borderId="10" xfId="2" applyNumberFormat="1" applyFont="1" applyFill="1" applyBorder="1" applyAlignment="1">
      <alignment wrapText="1"/>
    </xf>
    <xf numFmtId="0" fontId="15" fillId="0" borderId="10" xfId="0" applyFont="1" applyFill="1" applyBorder="1"/>
    <xf numFmtId="44" fontId="0" fillId="0" borderId="10" xfId="1" applyFont="1" applyFill="1" applyBorder="1"/>
    <xf numFmtId="0" fontId="0" fillId="0" borderId="15" xfId="0" applyFill="1" applyBorder="1"/>
    <xf numFmtId="0" fontId="9" fillId="0" borderId="15" xfId="0" applyFont="1" applyFill="1" applyBorder="1"/>
    <xf numFmtId="0" fontId="16" fillId="0" borderId="10" xfId="0" applyFont="1" applyFill="1" applyBorder="1"/>
    <xf numFmtId="49" fontId="6" fillId="0" borderId="15" xfId="2" applyNumberFormat="1" applyFont="1" applyFill="1" applyBorder="1" applyAlignment="1">
      <alignment wrapText="1"/>
    </xf>
    <xf numFmtId="44" fontId="0" fillId="0" borderId="0" xfId="1" applyFont="1" applyFill="1"/>
    <xf numFmtId="0" fontId="7" fillId="0" borderId="15" xfId="0" applyFont="1" applyFill="1" applyBorder="1"/>
    <xf numFmtId="0" fontId="9" fillId="0" borderId="10" xfId="0" applyFont="1" applyFill="1" applyBorder="1" applyAlignment="1">
      <alignment horizontal="left"/>
    </xf>
    <xf numFmtId="49" fontId="6" fillId="0" borderId="10" xfId="2" applyNumberFormat="1" applyFont="1" applyFill="1" applyBorder="1" applyAlignment="1">
      <alignment horizontal="left" wrapText="1"/>
    </xf>
    <xf numFmtId="0" fontId="0" fillId="0" borderId="1" xfId="0" applyFill="1" applyBorder="1"/>
    <xf numFmtId="0" fontId="14" fillId="0" borderId="1" xfId="0" applyFont="1" applyFill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horizontal="left"/>
    </xf>
    <xf numFmtId="49" fontId="6" fillId="0" borderId="1" xfId="2" applyNumberFormat="1" applyFont="1" applyFill="1" applyBorder="1" applyAlignment="1">
      <alignment horizontal="left" wrapText="1"/>
    </xf>
    <xf numFmtId="14" fontId="0" fillId="0" borderId="10" xfId="0" applyNumberFormat="1" applyFill="1" applyBorder="1"/>
    <xf numFmtId="4" fontId="0" fillId="0" borderId="0" xfId="0" applyNumberFormat="1"/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4" fontId="7" fillId="0" borderId="16" xfId="1" applyFont="1" applyFill="1" applyBorder="1" applyAlignment="1">
      <alignment horizontal="center"/>
    </xf>
    <xf numFmtId="44" fontId="7" fillId="0" borderId="16" xfId="1" applyFont="1" applyBorder="1" applyAlignment="1">
      <alignment horizontal="center"/>
    </xf>
    <xf numFmtId="44" fontId="6" fillId="0" borderId="16" xfId="1" applyFont="1" applyFill="1" applyBorder="1" applyAlignment="1">
      <alignment horizontal="center"/>
    </xf>
    <xf numFmtId="44" fontId="9" fillId="0" borderId="16" xfId="1" applyFont="1" applyFill="1" applyBorder="1" applyAlignment="1">
      <alignment horizontal="center"/>
    </xf>
    <xf numFmtId="44" fontId="0" fillId="0" borderId="16" xfId="1" applyFont="1" applyFill="1" applyBorder="1" applyAlignment="1">
      <alignment horizontal="center"/>
    </xf>
    <xf numFmtId="44" fontId="9" fillId="0" borderId="17" xfId="1" applyFont="1" applyBorder="1"/>
    <xf numFmtId="44" fontId="9" fillId="0" borderId="18" xfId="1" applyFont="1" applyBorder="1"/>
    <xf numFmtId="44" fontId="9" fillId="0" borderId="17" xfId="1" applyFont="1" applyFill="1" applyBorder="1"/>
    <xf numFmtId="44" fontId="7" fillId="0" borderId="16" xfId="1" applyFont="1" applyFill="1" applyBorder="1"/>
    <xf numFmtId="44" fontId="9" fillId="0" borderId="16" xfId="1" applyFont="1" applyFill="1" applyBorder="1"/>
    <xf numFmtId="44" fontId="0" fillId="0" borderId="16" xfId="1" applyFont="1" applyFill="1" applyBorder="1"/>
    <xf numFmtId="44" fontId="0" fillId="0" borderId="19" xfId="1" applyFont="1" applyFill="1" applyBorder="1"/>
    <xf numFmtId="17" fontId="6" fillId="0" borderId="12" xfId="0" applyNumberFormat="1" applyFont="1" applyFill="1" applyBorder="1" applyAlignment="1">
      <alignment horizontal="center"/>
    </xf>
    <xf numFmtId="17" fontId="0" fillId="0" borderId="12" xfId="0" applyNumberFormat="1" applyFont="1" applyFill="1" applyBorder="1" applyAlignment="1">
      <alignment horizontal="center"/>
    </xf>
    <xf numFmtId="17" fontId="9" fillId="0" borderId="12" xfId="0" applyNumberFormat="1" applyFont="1" applyFill="1" applyBorder="1" applyAlignment="1">
      <alignment horizontal="center"/>
    </xf>
    <xf numFmtId="17" fontId="6" fillId="0" borderId="20" xfId="0" applyNumberFormat="1" applyFont="1" applyFill="1" applyBorder="1" applyAlignment="1">
      <alignment horizontal="center"/>
    </xf>
    <xf numFmtId="44" fontId="0" fillId="0" borderId="10" xfId="1" applyFont="1" applyBorder="1"/>
  </cellXfs>
  <cellStyles count="3">
    <cellStyle name="Moeda" xfId="1" builtinId="4"/>
    <cellStyle name="Neutra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7"/>
  <sheetViews>
    <sheetView tabSelected="1" workbookViewId="0">
      <selection activeCell="A83" sqref="A83"/>
    </sheetView>
  </sheetViews>
  <sheetFormatPr defaultRowHeight="15" x14ac:dyDescent="0.25"/>
  <cols>
    <col min="1" max="1" width="23.140625" bestFit="1" customWidth="1"/>
    <col min="2" max="2" width="41.5703125" bestFit="1" customWidth="1"/>
    <col min="3" max="3" width="11.5703125" customWidth="1"/>
    <col min="4" max="4" width="32.28515625" customWidth="1"/>
    <col min="5" max="5" width="10.28515625" bestFit="1" customWidth="1"/>
    <col min="6" max="6" width="39.5703125" customWidth="1"/>
    <col min="7" max="7" width="17.42578125" customWidth="1"/>
    <col min="8" max="8" width="13.28515625" customWidth="1"/>
    <col min="9" max="9" width="15.42578125" customWidth="1"/>
    <col min="10" max="10" width="14.85546875" customWidth="1"/>
    <col min="11" max="11" width="11" customWidth="1"/>
    <col min="12" max="12" width="12.5703125" customWidth="1"/>
  </cols>
  <sheetData>
    <row r="2" spans="1:12" x14ac:dyDescent="0.25">
      <c r="A2" s="61" t="s">
        <v>0</v>
      </c>
      <c r="B2" s="63" t="s">
        <v>1</v>
      </c>
      <c r="C2" s="65" t="s">
        <v>2</v>
      </c>
      <c r="D2" s="59" t="s">
        <v>3</v>
      </c>
      <c r="E2" s="67" t="s">
        <v>4</v>
      </c>
      <c r="F2" s="59" t="s">
        <v>5</v>
      </c>
      <c r="G2" s="68" t="s">
        <v>6</v>
      </c>
      <c r="H2" s="70" t="s">
        <v>7</v>
      </c>
      <c r="I2" s="72" t="s">
        <v>173</v>
      </c>
      <c r="J2" s="72" t="s">
        <v>351</v>
      </c>
      <c r="K2" s="74" t="s">
        <v>8</v>
      </c>
      <c r="L2" s="74" t="s">
        <v>9</v>
      </c>
    </row>
    <row r="3" spans="1:12" x14ac:dyDescent="0.25">
      <c r="A3" s="62"/>
      <c r="B3" s="64"/>
      <c r="C3" s="66"/>
      <c r="D3" s="60"/>
      <c r="E3" s="60"/>
      <c r="F3" s="60"/>
      <c r="G3" s="69"/>
      <c r="H3" s="71"/>
      <c r="I3" s="73"/>
      <c r="J3" s="73"/>
      <c r="K3" s="75"/>
      <c r="L3" s="75"/>
    </row>
    <row r="4" spans="1:12" ht="9.75" customHeight="1" x14ac:dyDescent="0.25">
      <c r="A4" s="62"/>
      <c r="B4" s="64"/>
      <c r="C4" s="66"/>
      <c r="D4" s="60"/>
      <c r="E4" s="60"/>
      <c r="F4" s="60"/>
      <c r="G4" s="69"/>
      <c r="H4" s="71"/>
      <c r="I4" s="73"/>
      <c r="J4" s="73"/>
      <c r="K4" s="75"/>
      <c r="L4" s="75"/>
    </row>
    <row r="5" spans="1:12" x14ac:dyDescent="0.25">
      <c r="A5" s="4" t="s">
        <v>10</v>
      </c>
      <c r="B5" s="5" t="s">
        <v>11</v>
      </c>
      <c r="C5" s="5" t="s">
        <v>12</v>
      </c>
      <c r="D5" s="5" t="s">
        <v>13</v>
      </c>
      <c r="E5" s="4" t="s">
        <v>14</v>
      </c>
      <c r="F5" s="5" t="s">
        <v>15</v>
      </c>
      <c r="G5" s="6" t="s">
        <v>16</v>
      </c>
      <c r="H5" s="4" t="s">
        <v>17</v>
      </c>
      <c r="I5" s="76">
        <v>5264.19</v>
      </c>
      <c r="J5" s="7">
        <v>902.46</v>
      </c>
      <c r="K5" s="88">
        <v>44621</v>
      </c>
      <c r="L5" s="8" t="s">
        <v>18</v>
      </c>
    </row>
    <row r="6" spans="1:12" x14ac:dyDescent="0.25">
      <c r="A6" s="4" t="s">
        <v>19</v>
      </c>
      <c r="B6" s="5" t="s">
        <v>20</v>
      </c>
      <c r="C6" s="5" t="s">
        <v>21</v>
      </c>
      <c r="D6" s="5" t="s">
        <v>22</v>
      </c>
      <c r="E6" s="4" t="s">
        <v>14</v>
      </c>
      <c r="F6" s="5" t="s">
        <v>15</v>
      </c>
      <c r="G6" s="6" t="s">
        <v>16</v>
      </c>
      <c r="H6" s="4" t="s">
        <v>17</v>
      </c>
      <c r="I6" s="76">
        <v>5264.19</v>
      </c>
      <c r="J6" s="7">
        <v>902.46</v>
      </c>
      <c r="K6" s="88">
        <v>44621</v>
      </c>
      <c r="L6" s="8" t="s">
        <v>18</v>
      </c>
    </row>
    <row r="7" spans="1:12" x14ac:dyDescent="0.25">
      <c r="A7" s="4" t="s">
        <v>23</v>
      </c>
      <c r="B7" s="9" t="s">
        <v>24</v>
      </c>
      <c r="C7" s="9" t="s">
        <v>25</v>
      </c>
      <c r="D7" s="9" t="s">
        <v>26</v>
      </c>
      <c r="E7" s="4" t="s">
        <v>27</v>
      </c>
      <c r="F7" s="5" t="s">
        <v>28</v>
      </c>
      <c r="G7" s="6" t="s">
        <v>29</v>
      </c>
      <c r="H7" s="4" t="s">
        <v>30</v>
      </c>
      <c r="I7" s="77">
        <f>3245.06+3129.23</f>
        <v>6374.29</v>
      </c>
      <c r="J7" s="92">
        <v>2294.6</v>
      </c>
      <c r="K7" s="88">
        <v>44652</v>
      </c>
      <c r="L7" s="8" t="s">
        <v>18</v>
      </c>
    </row>
    <row r="8" spans="1:12" x14ac:dyDescent="0.25">
      <c r="A8" s="4" t="s">
        <v>23</v>
      </c>
      <c r="B8" s="9" t="s">
        <v>31</v>
      </c>
      <c r="C8" s="9" t="s">
        <v>32</v>
      </c>
      <c r="D8" s="9" t="s">
        <v>33</v>
      </c>
      <c r="E8" s="4" t="s">
        <v>27</v>
      </c>
      <c r="F8" s="5" t="s">
        <v>28</v>
      </c>
      <c r="G8" s="6" t="s">
        <v>29</v>
      </c>
      <c r="H8" s="4" t="s">
        <v>30</v>
      </c>
      <c r="I8" s="77">
        <f>3245.06+3129.23</f>
        <v>6374.29</v>
      </c>
      <c r="J8" s="92">
        <v>2294.6</v>
      </c>
      <c r="K8" s="88">
        <v>44652</v>
      </c>
      <c r="L8" s="8" t="s">
        <v>18</v>
      </c>
    </row>
    <row r="9" spans="1:12" x14ac:dyDescent="0.25">
      <c r="A9" s="4" t="s">
        <v>23</v>
      </c>
      <c r="B9" s="9" t="s">
        <v>34</v>
      </c>
      <c r="C9" s="9" t="s">
        <v>35</v>
      </c>
      <c r="D9" s="9" t="s">
        <v>36</v>
      </c>
      <c r="E9" s="4" t="s">
        <v>37</v>
      </c>
      <c r="F9" s="5" t="s">
        <v>28</v>
      </c>
      <c r="G9" s="6" t="s">
        <v>29</v>
      </c>
      <c r="H9" s="4" t="s">
        <v>30</v>
      </c>
      <c r="I9" s="77">
        <f>3125.06+2696.23</f>
        <v>5821.29</v>
      </c>
      <c r="J9" s="92">
        <v>2294.6</v>
      </c>
      <c r="K9" s="58">
        <v>2294.6</v>
      </c>
      <c r="L9" s="8" t="s">
        <v>18</v>
      </c>
    </row>
    <row r="10" spans="1:12" x14ac:dyDescent="0.25">
      <c r="A10" s="4" t="s">
        <v>23</v>
      </c>
      <c r="B10" s="9" t="s">
        <v>38</v>
      </c>
      <c r="C10" s="9" t="s">
        <v>39</v>
      </c>
      <c r="D10" s="9" t="s">
        <v>40</v>
      </c>
      <c r="E10" s="4" t="s">
        <v>37</v>
      </c>
      <c r="F10" s="5" t="s">
        <v>28</v>
      </c>
      <c r="G10" s="6" t="s">
        <v>29</v>
      </c>
      <c r="H10" s="4" t="s">
        <v>30</v>
      </c>
      <c r="I10" s="77">
        <f>3125.06+2696.23</f>
        <v>5821.29</v>
      </c>
      <c r="J10" s="92">
        <v>2294.6</v>
      </c>
      <c r="K10" s="58">
        <v>2294.6</v>
      </c>
      <c r="L10" s="8" t="s">
        <v>18</v>
      </c>
    </row>
    <row r="11" spans="1:12" x14ac:dyDescent="0.25">
      <c r="A11" s="4" t="s">
        <v>23</v>
      </c>
      <c r="B11" s="9" t="s">
        <v>41</v>
      </c>
      <c r="C11" s="9" t="s">
        <v>42</v>
      </c>
      <c r="D11" s="9" t="s">
        <v>43</v>
      </c>
      <c r="E11" s="4" t="s">
        <v>44</v>
      </c>
      <c r="F11" s="5" t="s">
        <v>28</v>
      </c>
      <c r="G11" s="6" t="s">
        <v>29</v>
      </c>
      <c r="H11" s="4" t="s">
        <v>30</v>
      </c>
      <c r="I11" s="77">
        <f>3245.06+3129.23</f>
        <v>6374.29</v>
      </c>
      <c r="J11" s="92">
        <v>2294.6</v>
      </c>
      <c r="K11" s="58">
        <v>2294.6</v>
      </c>
      <c r="L11" s="8" t="s">
        <v>18</v>
      </c>
    </row>
    <row r="12" spans="1:12" x14ac:dyDescent="0.25">
      <c r="A12" s="4" t="s">
        <v>23</v>
      </c>
      <c r="B12" s="9" t="s">
        <v>45</v>
      </c>
      <c r="C12" s="9" t="s">
        <v>46</v>
      </c>
      <c r="D12" s="9" t="s">
        <v>47</v>
      </c>
      <c r="E12" s="4" t="s">
        <v>37</v>
      </c>
      <c r="F12" s="5" t="s">
        <v>28</v>
      </c>
      <c r="G12" s="6" t="s">
        <v>29</v>
      </c>
      <c r="H12" s="4" t="s">
        <v>30</v>
      </c>
      <c r="I12" s="77">
        <f>3245.06+3129.23</f>
        <v>6374.29</v>
      </c>
      <c r="J12" s="92">
        <v>2294.6</v>
      </c>
      <c r="K12" s="58">
        <v>2294.6</v>
      </c>
      <c r="L12" s="8" t="s">
        <v>18</v>
      </c>
    </row>
    <row r="13" spans="1:12" x14ac:dyDescent="0.25">
      <c r="A13" s="4" t="s">
        <v>23</v>
      </c>
      <c r="B13" s="9" t="s">
        <v>48</v>
      </c>
      <c r="C13" s="9" t="s">
        <v>49</v>
      </c>
      <c r="D13" s="9" t="s">
        <v>47</v>
      </c>
      <c r="E13" s="4" t="s">
        <v>37</v>
      </c>
      <c r="F13" s="5" t="s">
        <v>28</v>
      </c>
      <c r="G13" s="6" t="s">
        <v>29</v>
      </c>
      <c r="H13" s="4" t="s">
        <v>30</v>
      </c>
      <c r="I13" s="77">
        <v>4829.29</v>
      </c>
      <c r="J13" s="92">
        <v>2294.6</v>
      </c>
      <c r="K13" s="58">
        <v>2294.6</v>
      </c>
      <c r="L13" s="8" t="s">
        <v>18</v>
      </c>
    </row>
    <row r="14" spans="1:12" x14ac:dyDescent="0.25">
      <c r="A14" s="4" t="s">
        <v>23</v>
      </c>
      <c r="B14" s="9" t="s">
        <v>50</v>
      </c>
      <c r="C14" s="9" t="s">
        <v>51</v>
      </c>
      <c r="D14" s="9" t="s">
        <v>47</v>
      </c>
      <c r="E14" s="4" t="s">
        <v>37</v>
      </c>
      <c r="F14" s="5" t="s">
        <v>28</v>
      </c>
      <c r="G14" s="6" t="s">
        <v>29</v>
      </c>
      <c r="H14" s="4" t="s">
        <v>30</v>
      </c>
      <c r="I14" s="77">
        <f>3245.06+3129.23</f>
        <v>6374.29</v>
      </c>
      <c r="J14" s="92">
        <v>2294.6</v>
      </c>
      <c r="K14" s="58">
        <v>2294.6</v>
      </c>
      <c r="L14" s="8" t="s">
        <v>18</v>
      </c>
    </row>
    <row r="15" spans="1:12" x14ac:dyDescent="0.25">
      <c r="A15" s="4" t="s">
        <v>23</v>
      </c>
      <c r="B15" s="9" t="s">
        <v>52</v>
      </c>
      <c r="C15" s="9" t="s">
        <v>51</v>
      </c>
      <c r="D15" s="9" t="s">
        <v>47</v>
      </c>
      <c r="E15" s="4" t="s">
        <v>37</v>
      </c>
      <c r="F15" s="5" t="s">
        <v>28</v>
      </c>
      <c r="G15" s="6" t="s">
        <v>29</v>
      </c>
      <c r="H15" s="4" t="s">
        <v>30</v>
      </c>
      <c r="I15" s="77">
        <v>4829.29</v>
      </c>
      <c r="J15" s="92">
        <v>2294.6</v>
      </c>
      <c r="K15" s="58">
        <v>2294.6</v>
      </c>
      <c r="L15" s="8" t="s">
        <v>18</v>
      </c>
    </row>
    <row r="16" spans="1:12" x14ac:dyDescent="0.25">
      <c r="A16" s="4" t="s">
        <v>23</v>
      </c>
      <c r="B16" s="9" t="s">
        <v>53</v>
      </c>
      <c r="C16" s="9" t="s">
        <v>54</v>
      </c>
      <c r="D16" s="9" t="s">
        <v>55</v>
      </c>
      <c r="E16" s="4" t="s">
        <v>56</v>
      </c>
      <c r="F16" s="5" t="s">
        <v>28</v>
      </c>
      <c r="G16" s="6" t="s">
        <v>29</v>
      </c>
      <c r="H16" s="4" t="s">
        <v>30</v>
      </c>
      <c r="I16" s="77">
        <v>4829.29</v>
      </c>
      <c r="J16" s="92">
        <v>2294.6</v>
      </c>
      <c r="K16" s="58">
        <v>2294.6</v>
      </c>
      <c r="L16" s="8" t="s">
        <v>18</v>
      </c>
    </row>
    <row r="17" spans="1:12" x14ac:dyDescent="0.25">
      <c r="A17" s="4" t="s">
        <v>23</v>
      </c>
      <c r="B17" s="9" t="s">
        <v>57</v>
      </c>
      <c r="C17" s="9" t="s">
        <v>58</v>
      </c>
      <c r="D17" s="9" t="s">
        <v>59</v>
      </c>
      <c r="E17" s="4" t="s">
        <v>56</v>
      </c>
      <c r="F17" s="5" t="s">
        <v>28</v>
      </c>
      <c r="G17" s="6" t="s">
        <v>29</v>
      </c>
      <c r="H17" s="4" t="s">
        <v>30</v>
      </c>
      <c r="I17" s="77">
        <v>4829.29</v>
      </c>
      <c r="J17" s="92">
        <v>2294.6</v>
      </c>
      <c r="K17" s="58">
        <v>2294.6</v>
      </c>
      <c r="L17" s="8" t="s">
        <v>18</v>
      </c>
    </row>
    <row r="18" spans="1:12" x14ac:dyDescent="0.25">
      <c r="A18" s="4" t="s">
        <v>23</v>
      </c>
      <c r="B18" s="9" t="s">
        <v>60</v>
      </c>
      <c r="C18" s="9" t="s">
        <v>61</v>
      </c>
      <c r="D18" s="9" t="s">
        <v>55</v>
      </c>
      <c r="E18" s="4" t="s">
        <v>62</v>
      </c>
      <c r="F18" s="5" t="s">
        <v>28</v>
      </c>
      <c r="G18" s="6" t="s">
        <v>29</v>
      </c>
      <c r="H18" s="4" t="s">
        <v>30</v>
      </c>
      <c r="I18" s="77">
        <v>4829.29</v>
      </c>
      <c r="J18" s="92">
        <v>2294.6</v>
      </c>
      <c r="K18" s="58">
        <v>2294.6</v>
      </c>
      <c r="L18" s="8" t="s">
        <v>18</v>
      </c>
    </row>
    <row r="19" spans="1:12" x14ac:dyDescent="0.25">
      <c r="A19" s="4" t="s">
        <v>63</v>
      </c>
      <c r="B19" s="9" t="s">
        <v>64</v>
      </c>
      <c r="C19" s="9" t="s">
        <v>65</v>
      </c>
      <c r="D19" s="9" t="s">
        <v>66</v>
      </c>
      <c r="E19" s="4" t="s">
        <v>67</v>
      </c>
      <c r="F19" s="9" t="s">
        <v>68</v>
      </c>
      <c r="G19" s="6" t="s">
        <v>69</v>
      </c>
      <c r="H19" s="4" t="s">
        <v>70</v>
      </c>
      <c r="I19" s="76">
        <f>475.88+9558.94+3063.19</f>
        <v>13098.01</v>
      </c>
      <c r="J19" s="92">
        <v>7528.73</v>
      </c>
      <c r="K19" s="88">
        <v>44682</v>
      </c>
      <c r="L19" s="8" t="s">
        <v>71</v>
      </c>
    </row>
    <row r="20" spans="1:12" x14ac:dyDescent="0.25">
      <c r="A20" s="4" t="s">
        <v>72</v>
      </c>
      <c r="B20" s="9" t="s">
        <v>73</v>
      </c>
      <c r="C20" s="10"/>
      <c r="D20" s="8"/>
      <c r="E20" s="4" t="s">
        <v>74</v>
      </c>
      <c r="F20" s="9" t="s">
        <v>75</v>
      </c>
      <c r="G20" s="6" t="s">
        <v>76</v>
      </c>
      <c r="H20" s="4" t="s">
        <v>77</v>
      </c>
      <c r="I20" s="76">
        <v>13141.7</v>
      </c>
      <c r="J20" s="7" t="s">
        <v>352</v>
      </c>
      <c r="K20" s="88">
        <v>44682</v>
      </c>
      <c r="L20" s="8" t="s">
        <v>71</v>
      </c>
    </row>
    <row r="21" spans="1:12" x14ac:dyDescent="0.25">
      <c r="A21" s="4" t="s">
        <v>78</v>
      </c>
      <c r="B21" s="5" t="s">
        <v>79</v>
      </c>
      <c r="C21" s="5" t="s">
        <v>80</v>
      </c>
      <c r="D21" s="5" t="s">
        <v>81</v>
      </c>
      <c r="E21" s="4" t="s">
        <v>82</v>
      </c>
      <c r="F21" s="5" t="s">
        <v>83</v>
      </c>
      <c r="G21" s="6" t="s">
        <v>84</v>
      </c>
      <c r="H21" s="4" t="s">
        <v>85</v>
      </c>
      <c r="I21" s="78">
        <v>5529.65</v>
      </c>
      <c r="J21" s="92">
        <v>397.64</v>
      </c>
      <c r="K21" s="88">
        <v>44682</v>
      </c>
      <c r="L21" s="8" t="s">
        <v>18</v>
      </c>
    </row>
    <row r="22" spans="1:12" x14ac:dyDescent="0.25">
      <c r="A22" s="1" t="s">
        <v>128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129</v>
      </c>
      <c r="G22" s="11" t="s">
        <v>130</v>
      </c>
      <c r="H22" s="1" t="s">
        <v>113</v>
      </c>
      <c r="I22" s="79">
        <v>4609.18</v>
      </c>
      <c r="J22" s="92">
        <v>902.46</v>
      </c>
      <c r="K22" s="89">
        <v>44682</v>
      </c>
      <c r="L22" s="3" t="s">
        <v>18</v>
      </c>
    </row>
    <row r="23" spans="1:12" x14ac:dyDescent="0.25">
      <c r="A23" s="1" t="s">
        <v>128</v>
      </c>
      <c r="B23" s="2" t="s">
        <v>131</v>
      </c>
      <c r="C23" s="2" t="s">
        <v>132</v>
      </c>
      <c r="D23" s="2" t="s">
        <v>133</v>
      </c>
      <c r="E23" s="2" t="s">
        <v>90</v>
      </c>
      <c r="F23" s="2" t="s">
        <v>129</v>
      </c>
      <c r="G23" s="11" t="s">
        <v>130</v>
      </c>
      <c r="H23" s="1" t="s">
        <v>113</v>
      </c>
      <c r="I23" s="79">
        <v>4609.18</v>
      </c>
      <c r="J23" s="92">
        <v>902.46</v>
      </c>
      <c r="K23" s="89">
        <v>44682</v>
      </c>
      <c r="L23" s="3" t="s">
        <v>18</v>
      </c>
    </row>
    <row r="24" spans="1:12" x14ac:dyDescent="0.25">
      <c r="A24" s="1" t="s">
        <v>134</v>
      </c>
      <c r="B24" s="2" t="s">
        <v>135</v>
      </c>
      <c r="C24" s="12" t="s">
        <v>136</v>
      </c>
      <c r="D24" s="12" t="s">
        <v>137</v>
      </c>
      <c r="E24" s="2" t="s">
        <v>138</v>
      </c>
      <c r="F24" s="12" t="s">
        <v>139</v>
      </c>
      <c r="G24" s="11" t="s">
        <v>140</v>
      </c>
      <c r="H24" s="1" t="s">
        <v>141</v>
      </c>
      <c r="I24" s="80">
        <v>1841.13</v>
      </c>
      <c r="J24" s="92">
        <v>1251.48</v>
      </c>
      <c r="K24" s="90">
        <v>44713</v>
      </c>
      <c r="L24" s="3" t="s">
        <v>18</v>
      </c>
    </row>
    <row r="25" spans="1:12" x14ac:dyDescent="0.25">
      <c r="A25" s="1" t="s">
        <v>134</v>
      </c>
      <c r="B25" s="2" t="s">
        <v>142</v>
      </c>
      <c r="C25" s="12" t="s">
        <v>143</v>
      </c>
      <c r="D25" s="12" t="s">
        <v>144</v>
      </c>
      <c r="E25" s="2" t="s">
        <v>27</v>
      </c>
      <c r="F25" s="12" t="s">
        <v>139</v>
      </c>
      <c r="G25" s="11" t="s">
        <v>140</v>
      </c>
      <c r="H25" s="1" t="s">
        <v>141</v>
      </c>
      <c r="I25" s="80">
        <v>1841.13</v>
      </c>
      <c r="J25" s="92">
        <v>1251.48</v>
      </c>
      <c r="K25" s="90">
        <v>44713</v>
      </c>
      <c r="L25" s="3" t="s">
        <v>18</v>
      </c>
    </row>
    <row r="26" spans="1:12" x14ac:dyDescent="0.25">
      <c r="A26" s="2" t="s">
        <v>155</v>
      </c>
      <c r="B26" s="2" t="s">
        <v>156</v>
      </c>
      <c r="C26" s="12" t="s">
        <v>157</v>
      </c>
      <c r="D26" s="2" t="s">
        <v>158</v>
      </c>
      <c r="E26" s="2" t="s">
        <v>159</v>
      </c>
      <c r="F26" s="12" t="s">
        <v>160</v>
      </c>
      <c r="G26" s="13" t="s">
        <v>140</v>
      </c>
      <c r="H26" s="2" t="s">
        <v>141</v>
      </c>
      <c r="I26" s="80">
        <v>3018.13</v>
      </c>
      <c r="J26" s="92">
        <v>1251.48</v>
      </c>
      <c r="K26" s="90">
        <v>44713</v>
      </c>
      <c r="L26" s="3" t="s">
        <v>18</v>
      </c>
    </row>
    <row r="27" spans="1:12" x14ac:dyDescent="0.25">
      <c r="A27" s="2" t="s">
        <v>161</v>
      </c>
      <c r="B27" s="12" t="s">
        <v>162</v>
      </c>
      <c r="C27" s="12" t="s">
        <v>163</v>
      </c>
      <c r="D27" s="12" t="s">
        <v>164</v>
      </c>
      <c r="E27" s="2" t="s">
        <v>82</v>
      </c>
      <c r="F27" s="12" t="s">
        <v>165</v>
      </c>
      <c r="G27" s="13" t="s">
        <v>140</v>
      </c>
      <c r="H27" s="2" t="s">
        <v>141</v>
      </c>
      <c r="I27" s="79">
        <f>1242.9+1626.23</f>
        <v>2869.13</v>
      </c>
      <c r="J27" s="92">
        <v>1251.48</v>
      </c>
      <c r="K27" s="90">
        <v>44713</v>
      </c>
      <c r="L27" s="3" t="s">
        <v>18</v>
      </c>
    </row>
    <row r="28" spans="1:12" x14ac:dyDescent="0.25">
      <c r="A28" s="14" t="s">
        <v>166</v>
      </c>
      <c r="B28" s="12" t="s">
        <v>60</v>
      </c>
      <c r="C28" s="12" t="s">
        <v>61</v>
      </c>
      <c r="D28" s="12" t="s">
        <v>167</v>
      </c>
      <c r="E28" s="2" t="s">
        <v>62</v>
      </c>
      <c r="F28" s="12" t="s">
        <v>168</v>
      </c>
      <c r="G28" s="13" t="s">
        <v>140</v>
      </c>
      <c r="H28" s="2" t="s">
        <v>93</v>
      </c>
      <c r="I28" s="80">
        <v>2838.62</v>
      </c>
      <c r="J28" s="92">
        <v>2340.8000000000002</v>
      </c>
      <c r="K28" s="90">
        <v>44713</v>
      </c>
      <c r="L28" s="3" t="s">
        <v>18</v>
      </c>
    </row>
    <row r="29" spans="1:12" x14ac:dyDescent="0.25">
      <c r="A29" s="2" t="s">
        <v>145</v>
      </c>
      <c r="B29" s="2" t="s">
        <v>135</v>
      </c>
      <c r="C29" s="12" t="s">
        <v>136</v>
      </c>
      <c r="D29" s="12" t="s">
        <v>137</v>
      </c>
      <c r="E29" s="2" t="s">
        <v>138</v>
      </c>
      <c r="F29" s="15" t="s">
        <v>146</v>
      </c>
      <c r="G29" s="13" t="s">
        <v>147</v>
      </c>
      <c r="H29" s="1" t="s">
        <v>113</v>
      </c>
      <c r="I29" s="79">
        <f>1457.23+1121.95</f>
        <v>2579.1800000000003</v>
      </c>
      <c r="J29" s="92">
        <v>1222.3900000000001</v>
      </c>
      <c r="K29" s="90">
        <v>44713</v>
      </c>
      <c r="L29" s="3" t="s">
        <v>18</v>
      </c>
    </row>
    <row r="30" spans="1:12" x14ac:dyDescent="0.25">
      <c r="A30" s="2" t="s">
        <v>145</v>
      </c>
      <c r="B30" s="2" t="s">
        <v>148</v>
      </c>
      <c r="C30" s="15" t="s">
        <v>149</v>
      </c>
      <c r="D30" s="15" t="s">
        <v>150</v>
      </c>
      <c r="E30" s="2" t="s">
        <v>138</v>
      </c>
      <c r="F30" s="15" t="s">
        <v>146</v>
      </c>
      <c r="G30" s="13" t="s">
        <v>147</v>
      </c>
      <c r="H30" s="1" t="s">
        <v>113</v>
      </c>
      <c r="I30" s="79">
        <f>1457.23+1121.95</f>
        <v>2579.1800000000003</v>
      </c>
      <c r="J30" s="92">
        <v>1222.3900000000001</v>
      </c>
      <c r="K30" s="90">
        <v>44713</v>
      </c>
      <c r="L30" s="3" t="s">
        <v>18</v>
      </c>
    </row>
    <row r="31" spans="1:12" x14ac:dyDescent="0.25">
      <c r="A31" s="2" t="s">
        <v>145</v>
      </c>
      <c r="B31" s="2" t="s">
        <v>151</v>
      </c>
      <c r="C31" s="15" t="s">
        <v>152</v>
      </c>
      <c r="D31" s="15" t="s">
        <v>153</v>
      </c>
      <c r="E31" s="2" t="s">
        <v>154</v>
      </c>
      <c r="F31" s="15" t="s">
        <v>146</v>
      </c>
      <c r="G31" s="13" t="s">
        <v>147</v>
      </c>
      <c r="H31" s="1" t="s">
        <v>113</v>
      </c>
      <c r="I31" s="79">
        <f>1457.23+1121.95</f>
        <v>2579.1800000000003</v>
      </c>
      <c r="J31" s="92">
        <v>1338.75</v>
      </c>
      <c r="K31" s="90">
        <v>44713</v>
      </c>
      <c r="L31" s="3" t="s">
        <v>18</v>
      </c>
    </row>
    <row r="32" spans="1:12" ht="18.75" customHeight="1" x14ac:dyDescent="0.25">
      <c r="A32" s="5" t="s">
        <v>86</v>
      </c>
      <c r="B32" s="5" t="s">
        <v>87</v>
      </c>
      <c r="C32" s="5" t="s">
        <v>88</v>
      </c>
      <c r="D32" s="5" t="s">
        <v>89</v>
      </c>
      <c r="E32" s="5" t="s">
        <v>90</v>
      </c>
      <c r="F32" s="9" t="s">
        <v>91</v>
      </c>
      <c r="G32" s="6" t="s">
        <v>92</v>
      </c>
      <c r="H32" s="5" t="s">
        <v>93</v>
      </c>
      <c r="I32" s="78">
        <f>1642.39+1089.73</f>
        <v>2732.12</v>
      </c>
      <c r="J32" s="92">
        <v>868.98</v>
      </c>
      <c r="K32" s="88">
        <v>44713</v>
      </c>
      <c r="L32" s="8" t="s">
        <v>18</v>
      </c>
    </row>
    <row r="33" spans="1:12" ht="18.75" customHeight="1" x14ac:dyDescent="0.25">
      <c r="A33" s="2" t="s">
        <v>86</v>
      </c>
      <c r="B33" s="2" t="s">
        <v>131</v>
      </c>
      <c r="C33" s="2" t="s">
        <v>132</v>
      </c>
      <c r="D33" s="2" t="s">
        <v>133</v>
      </c>
      <c r="E33" s="2" t="s">
        <v>90</v>
      </c>
      <c r="F33" s="12" t="s">
        <v>169</v>
      </c>
      <c r="G33" s="13" t="s">
        <v>170</v>
      </c>
      <c r="H33" s="2" t="s">
        <v>93</v>
      </c>
      <c r="I33" s="79">
        <v>2747.62</v>
      </c>
      <c r="J33" s="92">
        <v>868.98</v>
      </c>
      <c r="K33" s="88">
        <v>44713</v>
      </c>
      <c r="L33" s="3" t="s">
        <v>18</v>
      </c>
    </row>
    <row r="34" spans="1:12" ht="20.25" customHeight="1" x14ac:dyDescent="0.25">
      <c r="A34" s="16" t="s">
        <v>171</v>
      </c>
      <c r="B34" s="2" t="s">
        <v>20</v>
      </c>
      <c r="C34" s="2" t="s">
        <v>21</v>
      </c>
      <c r="D34" s="2" t="s">
        <v>22</v>
      </c>
      <c r="E34" s="16" t="s">
        <v>14</v>
      </c>
      <c r="F34" s="2" t="s">
        <v>15</v>
      </c>
      <c r="G34" s="17" t="s">
        <v>172</v>
      </c>
      <c r="H34" s="2" t="s">
        <v>93</v>
      </c>
      <c r="I34" s="80">
        <f>1642.39+1089.73</f>
        <v>2732.12</v>
      </c>
      <c r="J34" s="92">
        <v>515.57000000000005</v>
      </c>
      <c r="K34" s="90">
        <v>44743</v>
      </c>
      <c r="L34" s="3" t="s">
        <v>18</v>
      </c>
    </row>
    <row r="35" spans="1:12" x14ac:dyDescent="0.25">
      <c r="A35" s="5" t="s">
        <v>94</v>
      </c>
      <c r="B35" s="5" t="s">
        <v>95</v>
      </c>
      <c r="C35" s="9" t="s">
        <v>96</v>
      </c>
      <c r="D35" s="9" t="s">
        <v>97</v>
      </c>
      <c r="E35" s="5" t="s">
        <v>44</v>
      </c>
      <c r="F35" s="9" t="s">
        <v>98</v>
      </c>
      <c r="G35" s="6" t="s">
        <v>99</v>
      </c>
      <c r="H35" s="5" t="s">
        <v>100</v>
      </c>
      <c r="I35" s="78">
        <v>3363.48</v>
      </c>
      <c r="J35" s="92">
        <v>1604.89</v>
      </c>
      <c r="K35" s="88">
        <v>44743</v>
      </c>
      <c r="L35" s="8" t="s">
        <v>18</v>
      </c>
    </row>
    <row r="36" spans="1:12" x14ac:dyDescent="0.25">
      <c r="A36" s="5" t="s">
        <v>94</v>
      </c>
      <c r="B36" s="5" t="s">
        <v>101</v>
      </c>
      <c r="C36" s="9" t="s">
        <v>102</v>
      </c>
      <c r="D36" s="9" t="s">
        <v>103</v>
      </c>
      <c r="E36" s="5" t="s">
        <v>44</v>
      </c>
      <c r="F36" s="9" t="s">
        <v>98</v>
      </c>
      <c r="G36" s="6" t="s">
        <v>99</v>
      </c>
      <c r="H36" s="5" t="s">
        <v>100</v>
      </c>
      <c r="I36" s="78">
        <v>3363.48</v>
      </c>
      <c r="J36" s="92">
        <v>1604.89</v>
      </c>
      <c r="K36" s="88">
        <v>44743</v>
      </c>
      <c r="L36" s="8" t="s">
        <v>18</v>
      </c>
    </row>
    <row r="37" spans="1:12" x14ac:dyDescent="0.25">
      <c r="A37" s="5" t="s">
        <v>94</v>
      </c>
      <c r="B37" s="5" t="s">
        <v>104</v>
      </c>
      <c r="C37" s="9" t="s">
        <v>105</v>
      </c>
      <c r="D37" s="9" t="s">
        <v>106</v>
      </c>
      <c r="E37" s="5" t="s">
        <v>44</v>
      </c>
      <c r="F37" s="9" t="s">
        <v>98</v>
      </c>
      <c r="G37" s="6" t="s">
        <v>99</v>
      </c>
      <c r="H37" s="5" t="s">
        <v>100</v>
      </c>
      <c r="I37" s="78">
        <v>3363.48</v>
      </c>
      <c r="J37" s="92">
        <v>1604.89</v>
      </c>
      <c r="K37" s="88">
        <v>44743</v>
      </c>
      <c r="L37" s="8" t="s">
        <v>18</v>
      </c>
    </row>
    <row r="38" spans="1:12" x14ac:dyDescent="0.25">
      <c r="A38" s="5" t="s">
        <v>107</v>
      </c>
      <c r="B38" s="9" t="s">
        <v>108</v>
      </c>
      <c r="C38" s="9" t="s">
        <v>109</v>
      </c>
      <c r="D38" s="9" t="s">
        <v>66</v>
      </c>
      <c r="E38" s="5" t="s">
        <v>110</v>
      </c>
      <c r="F38" s="9" t="s">
        <v>111</v>
      </c>
      <c r="G38" s="6" t="s">
        <v>112</v>
      </c>
      <c r="H38" s="5" t="s">
        <v>113</v>
      </c>
      <c r="I38" s="78">
        <f>2148.23+2087.95</f>
        <v>4236.18</v>
      </c>
      <c r="J38" s="92">
        <v>868.98</v>
      </c>
      <c r="K38" s="88">
        <v>44743</v>
      </c>
      <c r="L38" s="8" t="s">
        <v>18</v>
      </c>
    </row>
    <row r="39" spans="1:12" x14ac:dyDescent="0.25">
      <c r="A39" s="10" t="s">
        <v>107</v>
      </c>
      <c r="B39" s="9" t="s">
        <v>114</v>
      </c>
      <c r="C39" s="9" t="s">
        <v>115</v>
      </c>
      <c r="D39" s="9" t="s">
        <v>66</v>
      </c>
      <c r="E39" s="5" t="s">
        <v>110</v>
      </c>
      <c r="F39" s="9" t="s">
        <v>111</v>
      </c>
      <c r="G39" s="6" t="s">
        <v>112</v>
      </c>
      <c r="H39" s="5" t="s">
        <v>113</v>
      </c>
      <c r="I39" s="76">
        <v>4303.18</v>
      </c>
      <c r="J39" s="92">
        <v>868.98</v>
      </c>
      <c r="K39" s="88">
        <v>44743</v>
      </c>
      <c r="L39" s="8" t="s">
        <v>18</v>
      </c>
    </row>
    <row r="40" spans="1:12" x14ac:dyDescent="0.25">
      <c r="A40" s="5" t="s">
        <v>116</v>
      </c>
      <c r="B40" s="9" t="s">
        <v>117</v>
      </c>
      <c r="C40" s="9" t="s">
        <v>118</v>
      </c>
      <c r="D40" s="9" t="s">
        <v>119</v>
      </c>
      <c r="E40" s="5" t="s">
        <v>120</v>
      </c>
      <c r="F40" s="9" t="s">
        <v>121</v>
      </c>
      <c r="G40" s="6" t="s">
        <v>122</v>
      </c>
      <c r="H40" s="5" t="s">
        <v>113</v>
      </c>
      <c r="I40" s="78">
        <f>2045.13+1786.35</f>
        <v>3831.48</v>
      </c>
      <c r="J40" s="92">
        <v>1222.3900000000001</v>
      </c>
      <c r="K40" s="88">
        <v>44743</v>
      </c>
      <c r="L40" s="8" t="s">
        <v>18</v>
      </c>
    </row>
    <row r="41" spans="1:12" ht="15.75" x14ac:dyDescent="0.25">
      <c r="A41" s="19" t="s">
        <v>174</v>
      </c>
      <c r="B41" s="20" t="s">
        <v>175</v>
      </c>
      <c r="C41" s="20" t="s">
        <v>176</v>
      </c>
      <c r="D41" s="19" t="s">
        <v>177</v>
      </c>
      <c r="E41" s="19" t="s">
        <v>120</v>
      </c>
      <c r="F41" s="20" t="s">
        <v>178</v>
      </c>
      <c r="G41" s="21" t="s">
        <v>179</v>
      </c>
      <c r="H41" s="19" t="s">
        <v>180</v>
      </c>
      <c r="I41" s="81">
        <v>2296.71</v>
      </c>
      <c r="J41" s="92">
        <v>868.98</v>
      </c>
      <c r="K41" s="88">
        <v>44774</v>
      </c>
      <c r="L41" s="22" t="s">
        <v>18</v>
      </c>
    </row>
    <row r="42" spans="1:12" ht="15.75" x14ac:dyDescent="0.25">
      <c r="A42" s="19" t="s">
        <v>174</v>
      </c>
      <c r="B42" s="20" t="s">
        <v>181</v>
      </c>
      <c r="C42" s="20" t="s">
        <v>182</v>
      </c>
      <c r="D42" s="19" t="s">
        <v>177</v>
      </c>
      <c r="E42" s="19" t="s">
        <v>120</v>
      </c>
      <c r="F42" s="20" t="s">
        <v>178</v>
      </c>
      <c r="G42" s="21" t="s">
        <v>179</v>
      </c>
      <c r="H42" s="19" t="s">
        <v>180</v>
      </c>
      <c r="I42" s="82">
        <v>2296.71</v>
      </c>
      <c r="J42" s="92">
        <v>868.98</v>
      </c>
      <c r="K42" s="88">
        <v>44774</v>
      </c>
      <c r="L42" s="22" t="s">
        <v>18</v>
      </c>
    </row>
    <row r="43" spans="1:12" ht="15.75" x14ac:dyDescent="0.25">
      <c r="A43" s="23" t="s">
        <v>174</v>
      </c>
      <c r="B43" s="24" t="s">
        <v>183</v>
      </c>
      <c r="C43" s="24" t="s">
        <v>184</v>
      </c>
      <c r="D43" s="23" t="s">
        <v>177</v>
      </c>
      <c r="E43" s="23" t="s">
        <v>120</v>
      </c>
      <c r="F43" s="24" t="s">
        <v>178</v>
      </c>
      <c r="G43" s="25" t="s">
        <v>179</v>
      </c>
      <c r="H43" s="23" t="s">
        <v>180</v>
      </c>
      <c r="I43" s="82">
        <v>2296.71</v>
      </c>
      <c r="J43" s="92">
        <v>868.98</v>
      </c>
      <c r="K43" s="88">
        <v>44774</v>
      </c>
      <c r="L43" s="26" t="s">
        <v>18</v>
      </c>
    </row>
    <row r="44" spans="1:12" ht="15.75" x14ac:dyDescent="0.25">
      <c r="A44" s="27" t="s">
        <v>185</v>
      </c>
      <c r="B44" s="28" t="s">
        <v>186</v>
      </c>
      <c r="C44" s="28" t="s">
        <v>187</v>
      </c>
      <c r="D44" s="27" t="s">
        <v>177</v>
      </c>
      <c r="E44" s="27" t="s">
        <v>120</v>
      </c>
      <c r="F44" s="28" t="s">
        <v>188</v>
      </c>
      <c r="G44" s="29" t="s">
        <v>189</v>
      </c>
      <c r="H44" s="27" t="s">
        <v>127</v>
      </c>
      <c r="I44" s="30">
        <v>1853.66</v>
      </c>
      <c r="J44" s="92">
        <v>592.07000000000005</v>
      </c>
      <c r="K44" s="88">
        <v>44805</v>
      </c>
      <c r="L44" s="27" t="s">
        <v>18</v>
      </c>
    </row>
    <row r="45" spans="1:12" x14ac:dyDescent="0.25">
      <c r="A45" s="31" t="s">
        <v>190</v>
      </c>
      <c r="B45" s="32" t="s">
        <v>191</v>
      </c>
      <c r="C45" s="32" t="s">
        <v>192</v>
      </c>
      <c r="D45" s="32" t="s">
        <v>193</v>
      </c>
      <c r="E45" s="31" t="s">
        <v>194</v>
      </c>
      <c r="F45" s="32" t="s">
        <v>195</v>
      </c>
      <c r="G45" s="33" t="s">
        <v>196</v>
      </c>
      <c r="H45" s="31" t="s">
        <v>17</v>
      </c>
      <c r="I45" s="83">
        <f>9745.44/3</f>
        <v>3248.48</v>
      </c>
      <c r="J45" s="92">
        <v>1590.34</v>
      </c>
      <c r="K45" s="88">
        <v>44805</v>
      </c>
      <c r="L45" s="27" t="s">
        <v>18</v>
      </c>
    </row>
    <row r="46" spans="1:12" x14ac:dyDescent="0.25">
      <c r="A46" s="31" t="s">
        <v>190</v>
      </c>
      <c r="B46" s="32" t="s">
        <v>199</v>
      </c>
      <c r="C46" s="32" t="s">
        <v>200</v>
      </c>
      <c r="D46" s="32" t="s">
        <v>201</v>
      </c>
      <c r="E46" s="31" t="s">
        <v>194</v>
      </c>
      <c r="F46" s="32" t="s">
        <v>195</v>
      </c>
      <c r="G46" s="33" t="s">
        <v>196</v>
      </c>
      <c r="H46" s="31" t="s">
        <v>17</v>
      </c>
      <c r="I46" s="83">
        <f>9745.44/3</f>
        <v>3248.48</v>
      </c>
      <c r="J46" s="92">
        <v>1590.34</v>
      </c>
      <c r="K46" s="88">
        <v>44805</v>
      </c>
      <c r="L46" s="31" t="s">
        <v>18</v>
      </c>
    </row>
    <row r="47" spans="1:12" ht="15.75" x14ac:dyDescent="0.25">
      <c r="A47" s="34" t="s">
        <v>202</v>
      </c>
      <c r="B47" s="35" t="s">
        <v>64</v>
      </c>
      <c r="C47" s="35" t="s">
        <v>65</v>
      </c>
      <c r="D47" s="35" t="s">
        <v>66</v>
      </c>
      <c r="E47" s="36" t="s">
        <v>67</v>
      </c>
      <c r="F47" s="37" t="s">
        <v>203</v>
      </c>
      <c r="G47" s="38" t="s">
        <v>204</v>
      </c>
      <c r="H47" s="34" t="s">
        <v>205</v>
      </c>
      <c r="I47" s="84">
        <f>2570.47+2271.6</f>
        <v>4842.07</v>
      </c>
      <c r="J47" s="92">
        <v>1236.93</v>
      </c>
      <c r="K47" s="88">
        <v>44805</v>
      </c>
      <c r="L47" s="39" t="s">
        <v>18</v>
      </c>
    </row>
    <row r="48" spans="1:12" x14ac:dyDescent="0.25">
      <c r="A48" s="34" t="s">
        <v>206</v>
      </c>
      <c r="B48" s="40" t="s">
        <v>207</v>
      </c>
      <c r="C48" s="40" t="s">
        <v>208</v>
      </c>
      <c r="D48" s="40" t="s">
        <v>66</v>
      </c>
      <c r="E48" s="40" t="s">
        <v>209</v>
      </c>
      <c r="F48" s="40" t="s">
        <v>210</v>
      </c>
      <c r="G48" s="41" t="s">
        <v>211</v>
      </c>
      <c r="H48" s="34" t="s">
        <v>205</v>
      </c>
      <c r="I48" s="84">
        <f>2570.47+2271.6</f>
        <v>4842.07</v>
      </c>
      <c r="J48" s="92">
        <v>1236.93</v>
      </c>
      <c r="K48" s="88">
        <v>44805</v>
      </c>
      <c r="L48" s="39" t="s">
        <v>18</v>
      </c>
    </row>
    <row r="49" spans="1:12" ht="15.75" x14ac:dyDescent="0.25">
      <c r="A49" s="40" t="s">
        <v>185</v>
      </c>
      <c r="B49" s="42" t="s">
        <v>186</v>
      </c>
      <c r="C49" s="42" t="s">
        <v>187</v>
      </c>
      <c r="D49" s="40" t="s">
        <v>177</v>
      </c>
      <c r="E49" s="35" t="s">
        <v>120</v>
      </c>
      <c r="F49" s="42" t="s">
        <v>188</v>
      </c>
      <c r="G49" s="41" t="s">
        <v>189</v>
      </c>
      <c r="H49" s="40" t="s">
        <v>127</v>
      </c>
      <c r="I49" s="85">
        <f>1853.65</f>
        <v>1853.65</v>
      </c>
      <c r="J49" s="92">
        <v>592.07000000000005</v>
      </c>
      <c r="K49" s="88">
        <v>44805</v>
      </c>
      <c r="L49" s="39" t="s">
        <v>18</v>
      </c>
    </row>
    <row r="50" spans="1:12" x14ac:dyDescent="0.25">
      <c r="A50" s="44" t="s">
        <v>212</v>
      </c>
      <c r="B50" s="45" t="s">
        <v>162</v>
      </c>
      <c r="C50" s="40" t="s">
        <v>213</v>
      </c>
      <c r="D50" s="40" t="s">
        <v>214</v>
      </c>
      <c r="E50" s="40" t="s">
        <v>82</v>
      </c>
      <c r="F50" s="40" t="s">
        <v>215</v>
      </c>
      <c r="G50" s="41" t="s">
        <v>216</v>
      </c>
      <c r="H50" s="40" t="s">
        <v>217</v>
      </c>
      <c r="I50" s="80">
        <f>2647.88</f>
        <v>2647.88</v>
      </c>
      <c r="J50" s="92">
        <v>883.52</v>
      </c>
      <c r="K50" s="88">
        <v>44805</v>
      </c>
      <c r="L50" s="39" t="s">
        <v>18</v>
      </c>
    </row>
    <row r="51" spans="1:12" x14ac:dyDescent="0.25">
      <c r="A51" s="34" t="s">
        <v>218</v>
      </c>
      <c r="B51" s="40" t="s">
        <v>11</v>
      </c>
      <c r="C51" s="40" t="s">
        <v>12</v>
      </c>
      <c r="D51" s="40" t="s">
        <v>219</v>
      </c>
      <c r="E51" s="34" t="s">
        <v>220</v>
      </c>
      <c r="F51" s="40" t="s">
        <v>221</v>
      </c>
      <c r="G51" s="41" t="s">
        <v>222</v>
      </c>
      <c r="H51" s="34" t="s">
        <v>223</v>
      </c>
      <c r="I51" s="86">
        <v>5295.68</v>
      </c>
      <c r="J51" s="92">
        <v>1415.43</v>
      </c>
      <c r="K51" s="88">
        <v>44805</v>
      </c>
      <c r="L51" s="39" t="s">
        <v>18</v>
      </c>
    </row>
    <row r="52" spans="1:12" x14ac:dyDescent="0.25">
      <c r="A52" s="34" t="s">
        <v>224</v>
      </c>
      <c r="B52" s="40" t="s">
        <v>117</v>
      </c>
      <c r="C52" s="40" t="s">
        <v>118</v>
      </c>
      <c r="D52" s="40" t="s">
        <v>225</v>
      </c>
      <c r="E52" s="40" t="s">
        <v>120</v>
      </c>
      <c r="F52" s="40" t="s">
        <v>221</v>
      </c>
      <c r="G52" s="41" t="s">
        <v>222</v>
      </c>
      <c r="H52" s="34" t="s">
        <v>223</v>
      </c>
      <c r="I52" s="86">
        <v>4433.34</v>
      </c>
      <c r="J52" s="92">
        <v>1011.02</v>
      </c>
      <c r="K52" s="88">
        <v>44805</v>
      </c>
      <c r="L52" s="39" t="s">
        <v>18</v>
      </c>
    </row>
    <row r="53" spans="1:12" x14ac:dyDescent="0.25">
      <c r="A53" s="34" t="s">
        <v>226</v>
      </c>
      <c r="B53" s="46" t="s">
        <v>227</v>
      </c>
      <c r="C53" s="46" t="s">
        <v>228</v>
      </c>
      <c r="D53" s="40" t="s">
        <v>229</v>
      </c>
      <c r="E53" s="40" t="s">
        <v>74</v>
      </c>
      <c r="F53" s="40" t="s">
        <v>230</v>
      </c>
      <c r="G53" s="41" t="s">
        <v>231</v>
      </c>
      <c r="H53" s="40" t="s">
        <v>127</v>
      </c>
      <c r="I53" s="86">
        <v>2016.02</v>
      </c>
      <c r="J53" s="43" t="s">
        <v>352</v>
      </c>
      <c r="K53" s="88">
        <v>44805</v>
      </c>
      <c r="L53" s="39" t="s">
        <v>18</v>
      </c>
    </row>
    <row r="54" spans="1:12" ht="15.75" x14ac:dyDescent="0.25">
      <c r="A54" s="34" t="s">
        <v>232</v>
      </c>
      <c r="B54" s="37" t="s">
        <v>123</v>
      </c>
      <c r="C54" s="40" t="s">
        <v>233</v>
      </c>
      <c r="D54" s="37" t="s">
        <v>234</v>
      </c>
      <c r="E54" s="40" t="s">
        <v>124</v>
      </c>
      <c r="F54" s="37" t="s">
        <v>235</v>
      </c>
      <c r="G54" s="41" t="s">
        <v>236</v>
      </c>
      <c r="H54" s="40" t="s">
        <v>237</v>
      </c>
      <c r="I54" s="86">
        <f>10166.76+707.15+717.45+9888.71</f>
        <v>21480.07</v>
      </c>
      <c r="J54" s="43" t="s">
        <v>352</v>
      </c>
      <c r="K54" s="88">
        <v>44866</v>
      </c>
      <c r="L54" s="39" t="s">
        <v>71</v>
      </c>
    </row>
    <row r="55" spans="1:12" ht="15.75" x14ac:dyDescent="0.25">
      <c r="A55" s="34" t="s">
        <v>232</v>
      </c>
      <c r="B55" s="40" t="s">
        <v>238</v>
      </c>
      <c r="C55" s="40" t="s">
        <v>125</v>
      </c>
      <c r="D55" s="37" t="s">
        <v>126</v>
      </c>
      <c r="E55" s="40" t="s">
        <v>124</v>
      </c>
      <c r="F55" s="37" t="s">
        <v>235</v>
      </c>
      <c r="G55" s="41" t="s">
        <v>236</v>
      </c>
      <c r="H55" s="40" t="s">
        <v>237</v>
      </c>
      <c r="I55" s="86">
        <f>10166.76+707.15+717.45+9888.71</f>
        <v>21480.07</v>
      </c>
      <c r="J55" s="43" t="s">
        <v>352</v>
      </c>
      <c r="K55" s="88">
        <v>44866</v>
      </c>
      <c r="L55" s="39" t="s">
        <v>71</v>
      </c>
    </row>
    <row r="56" spans="1:12" ht="15.75" x14ac:dyDescent="0.25">
      <c r="A56" s="34" t="s">
        <v>239</v>
      </c>
      <c r="B56" s="40" t="s">
        <v>135</v>
      </c>
      <c r="C56" s="40" t="s">
        <v>136</v>
      </c>
      <c r="D56" s="40" t="s">
        <v>137</v>
      </c>
      <c r="E56" s="40" t="s">
        <v>138</v>
      </c>
      <c r="F56" s="37" t="s">
        <v>240</v>
      </c>
      <c r="G56" s="41" t="s">
        <v>241</v>
      </c>
      <c r="H56" s="40" t="s">
        <v>127</v>
      </c>
      <c r="I56" s="86">
        <f>636.31+706.65</f>
        <v>1342.96</v>
      </c>
      <c r="J56" s="43" t="s">
        <v>352</v>
      </c>
      <c r="K56" s="88">
        <v>44866</v>
      </c>
      <c r="L56" s="39" t="s">
        <v>18</v>
      </c>
    </row>
    <row r="57" spans="1:12" x14ac:dyDescent="0.25">
      <c r="A57" s="34" t="s">
        <v>242</v>
      </c>
      <c r="B57" s="40" t="s">
        <v>243</v>
      </c>
      <c r="C57" s="40" t="s">
        <v>244</v>
      </c>
      <c r="D57" s="40" t="s">
        <v>245</v>
      </c>
      <c r="E57" s="40" t="s">
        <v>246</v>
      </c>
      <c r="F57" s="40" t="s">
        <v>247</v>
      </c>
      <c r="G57" s="41" t="s">
        <v>248</v>
      </c>
      <c r="H57" s="40" t="s">
        <v>141</v>
      </c>
      <c r="I57" s="86">
        <v>1353.26</v>
      </c>
      <c r="J57" s="92">
        <v>1819.84</v>
      </c>
      <c r="K57" s="88">
        <v>44866</v>
      </c>
      <c r="L57" s="39" t="s">
        <v>18</v>
      </c>
    </row>
    <row r="58" spans="1:12" x14ac:dyDescent="0.25">
      <c r="A58" s="44" t="s">
        <v>249</v>
      </c>
      <c r="B58" s="40" t="s">
        <v>197</v>
      </c>
      <c r="C58" s="40" t="s">
        <v>198</v>
      </c>
      <c r="D58" s="40" t="s">
        <v>250</v>
      </c>
      <c r="E58" s="45" t="s">
        <v>194</v>
      </c>
      <c r="F58" s="40" t="s">
        <v>247</v>
      </c>
      <c r="G58" s="41" t="s">
        <v>248</v>
      </c>
      <c r="H58" s="40" t="s">
        <v>141</v>
      </c>
      <c r="I58" s="87">
        <v>1782.8</v>
      </c>
      <c r="J58" s="92">
        <v>1819.84</v>
      </c>
      <c r="K58" s="88">
        <v>44866</v>
      </c>
      <c r="L58" s="39" t="s">
        <v>18</v>
      </c>
    </row>
    <row r="59" spans="1:12" x14ac:dyDescent="0.25">
      <c r="A59" s="44" t="s">
        <v>249</v>
      </c>
      <c r="B59" s="40" t="s">
        <v>199</v>
      </c>
      <c r="C59" s="40" t="s">
        <v>200</v>
      </c>
      <c r="D59" s="40" t="s">
        <v>251</v>
      </c>
      <c r="E59" s="45" t="s">
        <v>194</v>
      </c>
      <c r="F59" s="40" t="s">
        <v>247</v>
      </c>
      <c r="G59" s="41" t="s">
        <v>248</v>
      </c>
      <c r="H59" s="40" t="s">
        <v>141</v>
      </c>
      <c r="I59" s="87">
        <v>1975.33</v>
      </c>
      <c r="J59" s="92">
        <v>1819.84</v>
      </c>
      <c r="K59" s="88">
        <v>44866</v>
      </c>
      <c r="L59" s="39" t="s">
        <v>18</v>
      </c>
    </row>
    <row r="60" spans="1:12" x14ac:dyDescent="0.25">
      <c r="A60" s="44" t="s">
        <v>249</v>
      </c>
      <c r="B60" s="40" t="s">
        <v>252</v>
      </c>
      <c r="C60" s="40" t="s">
        <v>253</v>
      </c>
      <c r="D60" s="40" t="s">
        <v>254</v>
      </c>
      <c r="E60" s="45" t="s">
        <v>194</v>
      </c>
      <c r="F60" s="40" t="s">
        <v>247</v>
      </c>
      <c r="G60" s="41" t="s">
        <v>248</v>
      </c>
      <c r="H60" s="40" t="s">
        <v>141</v>
      </c>
      <c r="I60" s="87">
        <v>1975.33</v>
      </c>
      <c r="J60" s="92">
        <v>1819.84</v>
      </c>
      <c r="K60" s="88">
        <v>44866</v>
      </c>
      <c r="L60" s="39" t="s">
        <v>18</v>
      </c>
    </row>
    <row r="61" spans="1:12" x14ac:dyDescent="0.25">
      <c r="A61" s="44" t="s">
        <v>255</v>
      </c>
      <c r="B61" s="45" t="s">
        <v>256</v>
      </c>
      <c r="C61" s="45" t="s">
        <v>257</v>
      </c>
      <c r="D61" s="45" t="s">
        <v>258</v>
      </c>
      <c r="E61" s="45" t="s">
        <v>120</v>
      </c>
      <c r="F61" s="45" t="s">
        <v>259</v>
      </c>
      <c r="G61" s="47" t="s">
        <v>260</v>
      </c>
      <c r="H61" s="45" t="s">
        <v>261</v>
      </c>
      <c r="I61" s="48">
        <v>1742.61</v>
      </c>
      <c r="J61" s="43" t="s">
        <v>352</v>
      </c>
      <c r="K61" s="91">
        <v>44866</v>
      </c>
      <c r="L61" s="49" t="s">
        <v>18</v>
      </c>
    </row>
    <row r="62" spans="1:12" x14ac:dyDescent="0.25">
      <c r="A62" s="34" t="s">
        <v>262</v>
      </c>
      <c r="B62" s="50" t="s">
        <v>87</v>
      </c>
      <c r="C62" s="50" t="s">
        <v>88</v>
      </c>
      <c r="D62" s="50" t="s">
        <v>89</v>
      </c>
      <c r="E62" s="50" t="s">
        <v>90</v>
      </c>
      <c r="F62" s="50" t="s">
        <v>129</v>
      </c>
      <c r="G62" s="51" t="s">
        <v>260</v>
      </c>
      <c r="H62" s="40" t="s">
        <v>261</v>
      </c>
      <c r="I62" s="86">
        <v>1046.1099999999999</v>
      </c>
      <c r="J62" s="92">
        <v>1415.43</v>
      </c>
      <c r="K62" s="88">
        <v>44866</v>
      </c>
      <c r="L62" s="39" t="s">
        <v>18</v>
      </c>
    </row>
    <row r="63" spans="1:12" x14ac:dyDescent="0.25">
      <c r="A63" s="34" t="s">
        <v>262</v>
      </c>
      <c r="B63" s="50" t="s">
        <v>131</v>
      </c>
      <c r="C63" s="50" t="s">
        <v>132</v>
      </c>
      <c r="D63" s="50" t="s">
        <v>133</v>
      </c>
      <c r="E63" s="50" t="s">
        <v>90</v>
      </c>
      <c r="F63" s="50" t="s">
        <v>129</v>
      </c>
      <c r="G63" s="51" t="s">
        <v>260</v>
      </c>
      <c r="H63" s="40" t="s">
        <v>261</v>
      </c>
      <c r="I63" s="86">
        <v>1019.11</v>
      </c>
      <c r="J63" s="92">
        <v>1819.84</v>
      </c>
      <c r="K63" s="88">
        <v>44866</v>
      </c>
      <c r="L63" s="39" t="s">
        <v>18</v>
      </c>
    </row>
    <row r="64" spans="1:12" x14ac:dyDescent="0.25">
      <c r="A64" s="34" t="s">
        <v>263</v>
      </c>
      <c r="B64" s="40" t="s">
        <v>151</v>
      </c>
      <c r="C64" s="40" t="s">
        <v>152</v>
      </c>
      <c r="D64" s="40" t="s">
        <v>264</v>
      </c>
      <c r="E64" s="40" t="s">
        <v>154</v>
      </c>
      <c r="F64" s="40" t="s">
        <v>265</v>
      </c>
      <c r="G64" s="41" t="s">
        <v>266</v>
      </c>
      <c r="H64" s="40" t="s">
        <v>267</v>
      </c>
      <c r="I64" s="86">
        <v>2343.9299999999998</v>
      </c>
      <c r="J64" s="92">
        <v>1011.02</v>
      </c>
      <c r="K64" s="88">
        <v>44866</v>
      </c>
      <c r="L64" s="39" t="s">
        <v>18</v>
      </c>
    </row>
    <row r="65" spans="1:12" x14ac:dyDescent="0.25">
      <c r="A65" s="34" t="s">
        <v>268</v>
      </c>
      <c r="B65" s="40" t="s">
        <v>269</v>
      </c>
      <c r="C65" s="40" t="s">
        <v>270</v>
      </c>
      <c r="D65" s="40" t="s">
        <v>271</v>
      </c>
      <c r="E65" s="40" t="s">
        <v>209</v>
      </c>
      <c r="F65" s="40" t="s">
        <v>247</v>
      </c>
      <c r="G65" s="47" t="s">
        <v>272</v>
      </c>
      <c r="H65" s="40" t="s">
        <v>141</v>
      </c>
      <c r="I65" s="48">
        <v>3204.68</v>
      </c>
      <c r="J65" s="92">
        <v>1415.43</v>
      </c>
      <c r="K65" s="88">
        <v>44866</v>
      </c>
      <c r="L65" s="39" t="s">
        <v>18</v>
      </c>
    </row>
    <row r="66" spans="1:12" x14ac:dyDescent="0.25">
      <c r="A66" s="34" t="s">
        <v>273</v>
      </c>
      <c r="B66" s="40" t="s">
        <v>274</v>
      </c>
      <c r="C66" s="40" t="s">
        <v>275</v>
      </c>
      <c r="D66" s="50" t="s">
        <v>276</v>
      </c>
      <c r="E66" s="34" t="s">
        <v>277</v>
      </c>
      <c r="F66" s="40" t="s">
        <v>278</v>
      </c>
      <c r="G66" s="51" t="s">
        <v>279</v>
      </c>
      <c r="H66" s="34" t="s">
        <v>100</v>
      </c>
      <c r="I66" s="86">
        <v>2621.75</v>
      </c>
      <c r="J66" s="92">
        <v>1819.84</v>
      </c>
      <c r="K66" s="88">
        <v>44866</v>
      </c>
      <c r="L66" s="39" t="s">
        <v>18</v>
      </c>
    </row>
    <row r="67" spans="1:12" x14ac:dyDescent="0.25">
      <c r="A67" s="34" t="s">
        <v>273</v>
      </c>
      <c r="B67" s="40" t="s">
        <v>280</v>
      </c>
      <c r="C67" s="40" t="s">
        <v>281</v>
      </c>
      <c r="D67" s="50" t="s">
        <v>133</v>
      </c>
      <c r="E67" s="34" t="s">
        <v>277</v>
      </c>
      <c r="F67" s="40" t="s">
        <v>278</v>
      </c>
      <c r="G67" s="51" t="s">
        <v>279</v>
      </c>
      <c r="H67" s="34" t="s">
        <v>100</v>
      </c>
      <c r="I67" s="86">
        <v>2621.75</v>
      </c>
      <c r="J67" s="92">
        <v>1819.84</v>
      </c>
      <c r="K67" s="88">
        <v>44866</v>
      </c>
      <c r="L67" s="39" t="s">
        <v>18</v>
      </c>
    </row>
    <row r="68" spans="1:12" x14ac:dyDescent="0.25">
      <c r="A68" s="34" t="s">
        <v>273</v>
      </c>
      <c r="B68" s="40" t="s">
        <v>282</v>
      </c>
      <c r="C68" s="40" t="s">
        <v>283</v>
      </c>
      <c r="D68" s="50" t="s">
        <v>276</v>
      </c>
      <c r="E68" s="34" t="s">
        <v>277</v>
      </c>
      <c r="F68" s="40" t="s">
        <v>278</v>
      </c>
      <c r="G68" s="51" t="s">
        <v>279</v>
      </c>
      <c r="H68" s="34" t="s">
        <v>100</v>
      </c>
      <c r="I68" s="86">
        <v>2621.75</v>
      </c>
      <c r="J68" s="92">
        <v>1819.84</v>
      </c>
      <c r="K68" s="88">
        <v>44866</v>
      </c>
      <c r="L68" s="39" t="s">
        <v>18</v>
      </c>
    </row>
    <row r="69" spans="1:12" ht="15.75" x14ac:dyDescent="0.25">
      <c r="A69" s="52" t="s">
        <v>273</v>
      </c>
      <c r="B69" s="53" t="s">
        <v>284</v>
      </c>
      <c r="C69" s="54" t="s">
        <v>285</v>
      </c>
      <c r="D69" s="55" t="s">
        <v>276</v>
      </c>
      <c r="E69" s="52" t="s">
        <v>277</v>
      </c>
      <c r="F69" s="54" t="s">
        <v>278</v>
      </c>
      <c r="G69" s="56" t="s">
        <v>279</v>
      </c>
      <c r="H69" s="52" t="s">
        <v>100</v>
      </c>
      <c r="I69" s="86">
        <v>2621.75</v>
      </c>
      <c r="J69" s="92">
        <v>1819.84</v>
      </c>
      <c r="K69" s="88">
        <v>44866</v>
      </c>
      <c r="L69" s="39" t="s">
        <v>18</v>
      </c>
    </row>
    <row r="70" spans="1:12" x14ac:dyDescent="0.25">
      <c r="A70" s="34" t="s">
        <v>286</v>
      </c>
      <c r="B70" s="40" t="s">
        <v>287</v>
      </c>
      <c r="C70" s="40" t="s">
        <v>118</v>
      </c>
      <c r="D70" s="40" t="s">
        <v>225</v>
      </c>
      <c r="E70" s="34" t="s">
        <v>120</v>
      </c>
      <c r="F70" s="40" t="s">
        <v>288</v>
      </c>
      <c r="G70" s="57" t="s">
        <v>289</v>
      </c>
      <c r="H70" s="34" t="s">
        <v>223</v>
      </c>
      <c r="I70" s="86">
        <f>1357.4+2099.35</f>
        <v>3456.75</v>
      </c>
      <c r="J70" s="92">
        <v>1819.84</v>
      </c>
      <c r="K70" s="88">
        <v>44866</v>
      </c>
      <c r="L70" s="39" t="s">
        <v>18</v>
      </c>
    </row>
    <row r="71" spans="1:12" x14ac:dyDescent="0.25">
      <c r="A71" s="34" t="s">
        <v>286</v>
      </c>
      <c r="B71" s="40" t="s">
        <v>290</v>
      </c>
      <c r="C71" s="40" t="s">
        <v>291</v>
      </c>
      <c r="D71" s="50" t="s">
        <v>276</v>
      </c>
      <c r="E71" s="34" t="s">
        <v>292</v>
      </c>
      <c r="F71" s="40" t="s">
        <v>288</v>
      </c>
      <c r="G71" s="57" t="s">
        <v>293</v>
      </c>
      <c r="H71" s="34" t="s">
        <v>223</v>
      </c>
      <c r="I71" s="86">
        <f>1355.31+1962.24</f>
        <v>3317.55</v>
      </c>
      <c r="J71" s="92">
        <v>1415.43</v>
      </c>
      <c r="K71" s="88">
        <v>44866</v>
      </c>
      <c r="L71" s="39" t="s">
        <v>18</v>
      </c>
    </row>
    <row r="72" spans="1:12" x14ac:dyDescent="0.25">
      <c r="A72" s="34" t="s">
        <v>286</v>
      </c>
      <c r="B72" s="40" t="s">
        <v>294</v>
      </c>
      <c r="C72" s="40" t="s">
        <v>295</v>
      </c>
      <c r="D72" s="40" t="s">
        <v>296</v>
      </c>
      <c r="E72" s="34" t="s">
        <v>297</v>
      </c>
      <c r="F72" s="40" t="s">
        <v>288</v>
      </c>
      <c r="G72" s="57" t="s">
        <v>298</v>
      </c>
      <c r="H72" s="34" t="s">
        <v>223</v>
      </c>
      <c r="I72" s="86">
        <v>2712.72</v>
      </c>
      <c r="J72" s="92">
        <v>2224.25</v>
      </c>
      <c r="K72" s="88">
        <v>44866</v>
      </c>
      <c r="L72" s="39" t="s">
        <v>18</v>
      </c>
    </row>
    <row r="73" spans="1:12" x14ac:dyDescent="0.25">
      <c r="A73" s="34" t="s">
        <v>286</v>
      </c>
      <c r="B73" s="40" t="s">
        <v>299</v>
      </c>
      <c r="C73" s="40" t="s">
        <v>300</v>
      </c>
      <c r="D73" s="40" t="s">
        <v>301</v>
      </c>
      <c r="E73" s="34" t="s">
        <v>302</v>
      </c>
      <c r="F73" s="40" t="s">
        <v>288</v>
      </c>
      <c r="G73" s="57" t="s">
        <v>303</v>
      </c>
      <c r="H73" s="34" t="s">
        <v>223</v>
      </c>
      <c r="I73" s="86">
        <v>3117.35</v>
      </c>
      <c r="J73" s="92">
        <v>2224.25</v>
      </c>
      <c r="K73" s="88">
        <v>44866</v>
      </c>
      <c r="L73" s="39" t="s">
        <v>18</v>
      </c>
    </row>
    <row r="74" spans="1:12" x14ac:dyDescent="0.25">
      <c r="A74" s="34" t="s">
        <v>286</v>
      </c>
      <c r="B74" s="40" t="s">
        <v>304</v>
      </c>
      <c r="C74" s="40" t="s">
        <v>305</v>
      </c>
      <c r="D74" s="50" t="s">
        <v>133</v>
      </c>
      <c r="E74" s="34" t="s">
        <v>306</v>
      </c>
      <c r="F74" s="40" t="s">
        <v>288</v>
      </c>
      <c r="G74" s="57" t="s">
        <v>289</v>
      </c>
      <c r="H74" s="34" t="s">
        <v>223</v>
      </c>
      <c r="I74" s="86">
        <v>3117.35</v>
      </c>
      <c r="J74" s="92">
        <v>1819.84</v>
      </c>
      <c r="K74" s="88">
        <v>44866</v>
      </c>
      <c r="L74" s="39" t="s">
        <v>18</v>
      </c>
    </row>
    <row r="75" spans="1:12" x14ac:dyDescent="0.25">
      <c r="A75" s="34" t="s">
        <v>286</v>
      </c>
      <c r="B75" s="40" t="s">
        <v>307</v>
      </c>
      <c r="C75" s="40" t="s">
        <v>308</v>
      </c>
      <c r="D75" s="40" t="s">
        <v>309</v>
      </c>
      <c r="E75" s="34" t="s">
        <v>310</v>
      </c>
      <c r="F75" s="40" t="s">
        <v>288</v>
      </c>
      <c r="G75" s="57" t="s">
        <v>311</v>
      </c>
      <c r="H75" s="34" t="s">
        <v>223</v>
      </c>
      <c r="I75" s="86">
        <v>2712.72</v>
      </c>
      <c r="J75" s="92">
        <v>1819.84</v>
      </c>
      <c r="K75" s="88">
        <v>44866</v>
      </c>
      <c r="L75" s="39" t="s">
        <v>18</v>
      </c>
    </row>
    <row r="76" spans="1:12" x14ac:dyDescent="0.25">
      <c r="A76" s="34" t="s">
        <v>286</v>
      </c>
      <c r="B76" s="40" t="s">
        <v>312</v>
      </c>
      <c r="C76" s="40" t="s">
        <v>313</v>
      </c>
      <c r="D76" s="50" t="s">
        <v>133</v>
      </c>
      <c r="E76" s="40" t="s">
        <v>314</v>
      </c>
      <c r="F76" s="40" t="s">
        <v>288</v>
      </c>
      <c r="G76" s="57" t="s">
        <v>311</v>
      </c>
      <c r="H76" s="34" t="s">
        <v>223</v>
      </c>
      <c r="I76" s="86">
        <v>2712.72</v>
      </c>
      <c r="J76" s="92">
        <v>1819.84</v>
      </c>
      <c r="K76" s="88">
        <v>44866</v>
      </c>
      <c r="L76" s="39" t="s">
        <v>18</v>
      </c>
    </row>
    <row r="77" spans="1:12" x14ac:dyDescent="0.25">
      <c r="A77" s="34" t="s">
        <v>286</v>
      </c>
      <c r="B77" s="40" t="s">
        <v>315</v>
      </c>
      <c r="C77" s="40" t="s">
        <v>316</v>
      </c>
      <c r="D77" s="40" t="s">
        <v>317</v>
      </c>
      <c r="E77" s="34" t="s">
        <v>318</v>
      </c>
      <c r="F77" s="40" t="s">
        <v>288</v>
      </c>
      <c r="G77" s="57" t="s">
        <v>311</v>
      </c>
      <c r="H77" s="34" t="s">
        <v>223</v>
      </c>
      <c r="I77" s="86">
        <v>2712.72</v>
      </c>
      <c r="J77" s="92">
        <v>1819.84</v>
      </c>
      <c r="K77" s="88">
        <v>44866</v>
      </c>
      <c r="L77" s="39" t="s">
        <v>18</v>
      </c>
    </row>
    <row r="78" spans="1:12" ht="15.75" x14ac:dyDescent="0.25">
      <c r="A78" s="34" t="s">
        <v>319</v>
      </c>
      <c r="B78" s="40" t="s">
        <v>156</v>
      </c>
      <c r="C78" s="40" t="s">
        <v>157</v>
      </c>
      <c r="D78" s="37" t="s">
        <v>320</v>
      </c>
      <c r="E78" s="34" t="s">
        <v>159</v>
      </c>
      <c r="F78" s="40" t="s">
        <v>321</v>
      </c>
      <c r="G78" s="41" t="s">
        <v>322</v>
      </c>
      <c r="H78" s="40" t="s">
        <v>127</v>
      </c>
      <c r="I78" s="86">
        <v>4249.5200000000004</v>
      </c>
      <c r="J78" s="92">
        <v>1415.43</v>
      </c>
      <c r="K78" s="88">
        <v>44866</v>
      </c>
      <c r="L78" s="39" t="s">
        <v>18</v>
      </c>
    </row>
    <row r="79" spans="1:12" x14ac:dyDescent="0.25">
      <c r="A79" s="34" t="s">
        <v>323</v>
      </c>
      <c r="B79" s="40" t="s">
        <v>151</v>
      </c>
      <c r="C79" s="40" t="s">
        <v>152</v>
      </c>
      <c r="D79" s="40" t="s">
        <v>264</v>
      </c>
      <c r="E79" s="40" t="s">
        <v>154</v>
      </c>
      <c r="F79" s="40" t="s">
        <v>265</v>
      </c>
      <c r="G79" s="41" t="s">
        <v>322</v>
      </c>
      <c r="H79" s="40" t="s">
        <v>127</v>
      </c>
      <c r="I79" s="86">
        <v>4780.79</v>
      </c>
      <c r="J79" s="92">
        <v>1011.02</v>
      </c>
      <c r="K79" s="88">
        <v>44866</v>
      </c>
      <c r="L79" s="39" t="s">
        <v>18</v>
      </c>
    </row>
    <row r="80" spans="1:12" x14ac:dyDescent="0.25">
      <c r="A80" s="34" t="s">
        <v>324</v>
      </c>
      <c r="B80" s="40" t="s">
        <v>325</v>
      </c>
      <c r="C80" s="40" t="s">
        <v>326</v>
      </c>
      <c r="D80" s="40" t="s">
        <v>327</v>
      </c>
      <c r="E80" s="40" t="s">
        <v>328</v>
      </c>
      <c r="F80" s="40" t="s">
        <v>321</v>
      </c>
      <c r="G80" s="41" t="s">
        <v>322</v>
      </c>
      <c r="H80" s="40" t="s">
        <v>127</v>
      </c>
      <c r="I80" s="86">
        <v>4780.79</v>
      </c>
      <c r="J80" s="92">
        <v>1011.02</v>
      </c>
      <c r="K80" s="88">
        <v>44866</v>
      </c>
      <c r="L80" s="39" t="s">
        <v>18</v>
      </c>
    </row>
    <row r="81" spans="1:12" ht="15.75" x14ac:dyDescent="0.25">
      <c r="A81" s="34" t="s">
        <v>329</v>
      </c>
      <c r="B81" s="40" t="s">
        <v>330</v>
      </c>
      <c r="C81" s="40" t="s">
        <v>331</v>
      </c>
      <c r="D81" s="40" t="s">
        <v>332</v>
      </c>
      <c r="E81" s="34" t="s">
        <v>138</v>
      </c>
      <c r="F81" s="37" t="s">
        <v>333</v>
      </c>
      <c r="G81" s="57" t="s">
        <v>334</v>
      </c>
      <c r="H81" s="34" t="s">
        <v>127</v>
      </c>
      <c r="I81" s="86">
        <v>1798.78</v>
      </c>
      <c r="J81" s="92">
        <v>1011.02</v>
      </c>
      <c r="K81" s="88">
        <v>44896</v>
      </c>
      <c r="L81" s="39" t="s">
        <v>18</v>
      </c>
    </row>
    <row r="82" spans="1:12" ht="15.75" x14ac:dyDescent="0.25">
      <c r="A82" s="34" t="s">
        <v>329</v>
      </c>
      <c r="B82" s="40" t="s">
        <v>335</v>
      </c>
      <c r="C82" s="40" t="s">
        <v>336</v>
      </c>
      <c r="D82" s="40" t="s">
        <v>337</v>
      </c>
      <c r="E82" s="34" t="s">
        <v>138</v>
      </c>
      <c r="F82" s="37" t="s">
        <v>333</v>
      </c>
      <c r="G82" s="57" t="s">
        <v>334</v>
      </c>
      <c r="H82" s="34" t="s">
        <v>127</v>
      </c>
      <c r="I82" s="86">
        <v>1798.78</v>
      </c>
      <c r="J82" s="92">
        <v>1011.02</v>
      </c>
      <c r="K82" s="88">
        <v>44896</v>
      </c>
      <c r="L82" s="39" t="s">
        <v>18</v>
      </c>
    </row>
    <row r="83" spans="1:12" ht="15.75" x14ac:dyDescent="0.25">
      <c r="A83" s="34" t="s">
        <v>329</v>
      </c>
      <c r="B83" s="40" t="s">
        <v>338</v>
      </c>
      <c r="C83" s="40" t="s">
        <v>136</v>
      </c>
      <c r="D83" s="40" t="s">
        <v>137</v>
      </c>
      <c r="E83" s="34" t="s">
        <v>138</v>
      </c>
      <c r="F83" s="37" t="s">
        <v>333</v>
      </c>
      <c r="G83" s="57" t="s">
        <v>334</v>
      </c>
      <c r="H83" s="34" t="s">
        <v>127</v>
      </c>
      <c r="I83" s="86">
        <v>1798.78</v>
      </c>
      <c r="J83" s="92">
        <v>1011.02</v>
      </c>
      <c r="K83" s="88">
        <v>44896</v>
      </c>
      <c r="L83" s="39" t="s">
        <v>18</v>
      </c>
    </row>
    <row r="84" spans="1:12" x14ac:dyDescent="0.25">
      <c r="A84" s="34" t="s">
        <v>339</v>
      </c>
      <c r="B84" s="40" t="s">
        <v>340</v>
      </c>
      <c r="C84" s="40" t="s">
        <v>12</v>
      </c>
      <c r="D84" s="40" t="s">
        <v>341</v>
      </c>
      <c r="E84" s="40" t="s">
        <v>220</v>
      </c>
      <c r="F84" s="40" t="s">
        <v>342</v>
      </c>
      <c r="G84" s="41" t="s">
        <v>343</v>
      </c>
      <c r="H84" s="34" t="s">
        <v>100</v>
      </c>
      <c r="I84" s="86">
        <v>2478.64</v>
      </c>
      <c r="J84" s="92">
        <v>1819.84</v>
      </c>
      <c r="K84" s="88">
        <v>44896</v>
      </c>
      <c r="L84" s="34" t="s">
        <v>18</v>
      </c>
    </row>
    <row r="85" spans="1:12" x14ac:dyDescent="0.25">
      <c r="A85" s="34" t="s">
        <v>344</v>
      </c>
      <c r="B85" s="40" t="s">
        <v>345</v>
      </c>
      <c r="C85" s="40" t="s">
        <v>346</v>
      </c>
      <c r="D85" s="40" t="s">
        <v>347</v>
      </c>
      <c r="E85" s="34" t="s">
        <v>348</v>
      </c>
      <c r="F85" s="40" t="s">
        <v>342</v>
      </c>
      <c r="G85" s="57" t="s">
        <v>349</v>
      </c>
      <c r="H85" s="34" t="s">
        <v>100</v>
      </c>
      <c r="I85" s="86">
        <f>1396.5+1493.14</f>
        <v>2889.6400000000003</v>
      </c>
      <c r="J85" s="92">
        <v>606.61</v>
      </c>
      <c r="K85" s="88">
        <v>44896</v>
      </c>
      <c r="L85" s="34" t="s">
        <v>18</v>
      </c>
    </row>
    <row r="86" spans="1:12" x14ac:dyDescent="0.25">
      <c r="A86" s="34" t="s">
        <v>350</v>
      </c>
      <c r="B86" s="50" t="s">
        <v>87</v>
      </c>
      <c r="C86" s="50" t="s">
        <v>88</v>
      </c>
      <c r="D86" s="50" t="s">
        <v>89</v>
      </c>
      <c r="E86" s="50" t="s">
        <v>90</v>
      </c>
      <c r="F86" s="40" t="s">
        <v>342</v>
      </c>
      <c r="G86" s="57" t="s">
        <v>349</v>
      </c>
      <c r="H86" s="34" t="s">
        <v>100</v>
      </c>
      <c r="I86" s="86">
        <v>1999.87</v>
      </c>
      <c r="J86" s="92">
        <v>981.93</v>
      </c>
      <c r="K86" s="88">
        <v>44896</v>
      </c>
      <c r="L86" s="34" t="s">
        <v>18</v>
      </c>
    </row>
    <row r="87" spans="1:12" x14ac:dyDescent="0.25">
      <c r="I87" s="18">
        <f>SUM(I5:I86)</f>
        <v>332835.58999999979</v>
      </c>
      <c r="J87" s="18">
        <f>SUM(J5:J86)</f>
        <v>118048.27999999996</v>
      </c>
    </row>
  </sheetData>
  <mergeCells count="12">
    <mergeCell ref="G2:G4"/>
    <mergeCell ref="H2:H4"/>
    <mergeCell ref="I2:I4"/>
    <mergeCell ref="K2:K4"/>
    <mergeCell ref="L2:L4"/>
    <mergeCell ref="J2:J4"/>
    <mergeCell ref="F2:F4"/>
    <mergeCell ref="A2:A4"/>
    <mergeCell ref="B2:B4"/>
    <mergeCell ref="C2:C4"/>
    <mergeCell ref="D2:D4"/>
    <mergeCell ref="E2:E4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Carvalho França</dc:creator>
  <cp:lastModifiedBy>André Carvalho França</cp:lastModifiedBy>
  <dcterms:created xsi:type="dcterms:W3CDTF">2022-07-19T18:12:12Z</dcterms:created>
  <dcterms:modified xsi:type="dcterms:W3CDTF">2023-08-31T21:11:27Z</dcterms:modified>
</cp:coreProperties>
</file>